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0BDF2DD1-AEB1-484A-872E-825EB991FB71}" xr6:coauthVersionLast="47" xr6:coauthVersionMax="47" xr10:uidLastSave="{00000000-0000-0000-0000-000000000000}"/>
  <bookViews>
    <workbookView xWindow="-120" yWindow="-120" windowWidth="29040" windowHeight="15720" xr2:uid="{00000000-000D-0000-FFFF-FFFF00000000}"/>
  </bookViews>
  <sheets>
    <sheet name="28.1. Đất ở tại đô thị " sheetId="12" r:id="rId1"/>
    <sheet name="28.2. Đất ở tại nông thôn" sheetId="16" r:id="rId2"/>
    <sheet name="28.3. Đất TMDV tại đô thị" sheetId="13" r:id="rId3"/>
    <sheet name="28.4. Đất TMDV tại nông thôn" sheetId="14" r:id="rId4"/>
    <sheet name="28.5. Đất SXPNN tại đô thị" sheetId="17" r:id="rId5"/>
    <sheet name="28.6. Đất SXPNN tại nông thôn" sheetId="18" r:id="rId6"/>
    <sheet name="28.7. Đất NN" sheetId="15" r:id="rId7"/>
  </sheets>
  <externalReferences>
    <externalReference r:id="rId8"/>
  </externalReferences>
  <definedNames>
    <definedName name="_xlnm.Print_Titles" localSheetId="0">'28.1. Đất ở tại đô thị '!$7:$8</definedName>
    <definedName name="_xlnm.Print_Titles" localSheetId="1">'28.2. Đất ở tại nông thôn'!$7:$8</definedName>
    <definedName name="_xlnm.Print_Titles" localSheetId="2">'28.3. Đất TMDV tại đô thị'!$7:$8</definedName>
    <definedName name="_xlnm.Print_Titles" localSheetId="3">'28.4. Đất TMDV tại nông thôn'!$7:$8</definedName>
    <definedName name="_xlnm.Print_Titles" localSheetId="4">'28.5. Đất SXPNN tại đô thị'!$7:$8</definedName>
    <definedName name="_xlnm.Print_Titles" localSheetId="5">'28.6. Đất SXPNN tại nông thôn'!$7:$8</definedName>
    <definedName name="_xlnm.Print_Area" localSheetId="0">'28.1. Đất ở tại đô thị '!$A$1:$H$58</definedName>
    <definedName name="_xlnm.Print_Area" localSheetId="1">'28.2. Đất ở tại nông thôn'!$A$1:$H$21</definedName>
    <definedName name="_xlnm.Print_Area" localSheetId="2">'28.3. Đất TMDV tại đô thị'!$A$1:$H$58</definedName>
    <definedName name="_xlnm.Print_Area" localSheetId="3">'28.4. Đất TMDV tại nông thôn'!$A$1:$H$21</definedName>
    <definedName name="_xlnm.Print_Area" localSheetId="4">'28.5. Đất SXPNN tại đô thị'!$A$1:$H$58</definedName>
    <definedName name="_xlnm.Print_Area" localSheetId="5">'28.6. Đất SXPNN tại nông thôn'!$A$1:$H$21</definedName>
    <definedName name="_xlnm.Print_Area" localSheetId="6">'28.7.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8" l="1"/>
  <c r="F11" i="18"/>
  <c r="E12" i="18"/>
  <c r="F12" i="18"/>
  <c r="G12" i="18"/>
  <c r="H12" i="18"/>
  <c r="E13" i="18"/>
  <c r="F13" i="18"/>
  <c r="G13" i="18"/>
  <c r="H13" i="18"/>
  <c r="E15" i="18"/>
  <c r="F15" i="18"/>
  <c r="G15" i="18"/>
  <c r="E16" i="18"/>
  <c r="F16" i="18"/>
  <c r="G16" i="18"/>
  <c r="E17" i="18"/>
  <c r="F17" i="18"/>
  <c r="G17" i="18"/>
  <c r="H17" i="18"/>
  <c r="E18" i="18"/>
  <c r="F18" i="18"/>
  <c r="G18" i="18"/>
  <c r="H18" i="18"/>
  <c r="F10" i="18"/>
  <c r="G10" i="18"/>
  <c r="E10" i="18"/>
  <c r="E21" i="18"/>
  <c r="A16" i="18"/>
  <c r="A17" i="18" s="1"/>
  <c r="A11" i="18"/>
  <c r="A12" i="18" s="1"/>
  <c r="A13" i="18" s="1"/>
  <c r="D13" i="18" s="1"/>
  <c r="E11" i="14"/>
  <c r="F11" i="14"/>
  <c r="E12" i="14"/>
  <c r="F12" i="14"/>
  <c r="G12" i="14"/>
  <c r="H12" i="14"/>
  <c r="E13" i="14"/>
  <c r="F13" i="14"/>
  <c r="G13" i="14"/>
  <c r="H13" i="14"/>
  <c r="E15" i="14"/>
  <c r="F15" i="14"/>
  <c r="G15" i="14"/>
  <c r="E16" i="14"/>
  <c r="F16" i="14"/>
  <c r="G16" i="14"/>
  <c r="E17" i="14"/>
  <c r="F17" i="14"/>
  <c r="G17" i="14"/>
  <c r="H17" i="14"/>
  <c r="E18" i="14"/>
  <c r="F18" i="14"/>
  <c r="G18" i="14"/>
  <c r="H18" i="14"/>
  <c r="F10" i="14"/>
  <c r="G10" i="14"/>
  <c r="E10" i="14"/>
  <c r="E21" i="14"/>
  <c r="A16" i="14"/>
  <c r="A17" i="14" s="1"/>
  <c r="A18" i="14" s="1"/>
  <c r="D18" i="14" s="1"/>
  <c r="A11" i="14"/>
  <c r="A12" i="14" s="1"/>
  <c r="A13" i="14" s="1"/>
  <c r="D13" i="14" s="1"/>
  <c r="A18" i="18" l="1"/>
  <c r="D18" i="18" s="1"/>
  <c r="D17" i="18"/>
  <c r="D17" i="14"/>
  <c r="H13" i="16"/>
  <c r="G13" i="16"/>
  <c r="F13" i="16"/>
  <c r="E11" i="17"/>
  <c r="F11" i="17"/>
  <c r="G11" i="17"/>
  <c r="H11" i="17"/>
  <c r="E12" i="17"/>
  <c r="F12" i="17"/>
  <c r="G12" i="17"/>
  <c r="H12" i="17"/>
  <c r="E13" i="17"/>
  <c r="F13" i="17"/>
  <c r="G13" i="17"/>
  <c r="H13" i="17"/>
  <c r="E14" i="17"/>
  <c r="F14" i="17"/>
  <c r="G14" i="17"/>
  <c r="H14" i="17"/>
  <c r="E15" i="17"/>
  <c r="F15" i="17"/>
  <c r="G15" i="17"/>
  <c r="H15" i="17"/>
  <c r="E16" i="17"/>
  <c r="F16" i="17"/>
  <c r="G16" i="17"/>
  <c r="H16" i="17"/>
  <c r="E17" i="17"/>
  <c r="F17" i="17"/>
  <c r="G17" i="17"/>
  <c r="H17" i="17"/>
  <c r="E18" i="17"/>
  <c r="F18" i="17"/>
  <c r="G18" i="17"/>
  <c r="H18" i="17"/>
  <c r="E19" i="17"/>
  <c r="F19" i="17"/>
  <c r="G19" i="17"/>
  <c r="H19" i="17"/>
  <c r="E20" i="17"/>
  <c r="F20" i="17"/>
  <c r="G20" i="17"/>
  <c r="H20" i="17"/>
  <c r="E21" i="17"/>
  <c r="F21" i="17"/>
  <c r="G21" i="17"/>
  <c r="H21" i="17"/>
  <c r="E22" i="17"/>
  <c r="F22" i="17"/>
  <c r="G22" i="17"/>
  <c r="H22" i="17"/>
  <c r="E23" i="17"/>
  <c r="F23" i="17"/>
  <c r="G23" i="17"/>
  <c r="H23" i="17"/>
  <c r="E24" i="17"/>
  <c r="F24" i="17"/>
  <c r="G24" i="17"/>
  <c r="H24" i="17"/>
  <c r="E25" i="17"/>
  <c r="F25" i="17"/>
  <c r="G25" i="17"/>
  <c r="H25" i="17"/>
  <c r="E26" i="17"/>
  <c r="F26" i="17"/>
  <c r="G26" i="17"/>
  <c r="H26" i="17"/>
  <c r="E27" i="17"/>
  <c r="F27" i="17"/>
  <c r="G27" i="17"/>
  <c r="H27" i="17"/>
  <c r="E28" i="17"/>
  <c r="F28" i="17"/>
  <c r="G28" i="17"/>
  <c r="H28" i="17"/>
  <c r="E29" i="17"/>
  <c r="F29" i="17"/>
  <c r="G29" i="17"/>
  <c r="H29" i="17"/>
  <c r="E30" i="17"/>
  <c r="F30" i="17"/>
  <c r="G30" i="17"/>
  <c r="E31" i="17"/>
  <c r="F31" i="17"/>
  <c r="G31" i="17"/>
  <c r="E32" i="17"/>
  <c r="F32" i="17"/>
  <c r="G32" i="17"/>
  <c r="E33" i="17"/>
  <c r="F33" i="17"/>
  <c r="G33" i="17"/>
  <c r="E34" i="17"/>
  <c r="F34" i="17"/>
  <c r="G34" i="17"/>
  <c r="E35" i="17"/>
  <c r="F35" i="17"/>
  <c r="G35" i="17"/>
  <c r="E36" i="17"/>
  <c r="F36" i="17"/>
  <c r="G36" i="17"/>
  <c r="E37" i="17"/>
  <c r="F37" i="17"/>
  <c r="G37" i="17"/>
  <c r="E38" i="17"/>
  <c r="F38" i="17"/>
  <c r="G38" i="17"/>
  <c r="E39" i="17"/>
  <c r="F39" i="17"/>
  <c r="G39" i="17"/>
  <c r="E40" i="17"/>
  <c r="F40" i="17"/>
  <c r="G40" i="17"/>
  <c r="E41" i="17"/>
  <c r="F41" i="17"/>
  <c r="G41" i="17"/>
  <c r="E42" i="17"/>
  <c r="F42" i="17"/>
  <c r="G42" i="17"/>
  <c r="H42" i="17"/>
  <c r="E43" i="17"/>
  <c r="F43" i="17"/>
  <c r="G43" i="17"/>
  <c r="H43" i="17"/>
  <c r="E44" i="17"/>
  <c r="F44" i="17"/>
  <c r="G44" i="17"/>
  <c r="H44" i="17"/>
  <c r="E45" i="17"/>
  <c r="F45" i="17"/>
  <c r="G45" i="17"/>
  <c r="H45" i="17"/>
  <c r="E46" i="17"/>
  <c r="F46" i="17"/>
  <c r="G46" i="17"/>
  <c r="H46" i="17"/>
  <c r="E47" i="17"/>
  <c r="F47" i="17"/>
  <c r="G47" i="17"/>
  <c r="E48" i="17"/>
  <c r="F48" i="17"/>
  <c r="G48" i="17"/>
  <c r="H48" i="17"/>
  <c r="E49" i="17"/>
  <c r="F49" i="17"/>
  <c r="G49" i="17"/>
  <c r="H49" i="17"/>
  <c r="E50" i="17"/>
  <c r="F50" i="17"/>
  <c r="G50" i="17"/>
  <c r="H50" i="17"/>
  <c r="E51" i="17"/>
  <c r="F51" i="17"/>
  <c r="G51" i="17"/>
  <c r="H51" i="17"/>
  <c r="E52" i="17"/>
  <c r="F52" i="17"/>
  <c r="G52" i="17"/>
  <c r="H52" i="17"/>
  <c r="E53" i="17"/>
  <c r="F53" i="17"/>
  <c r="G53" i="17"/>
  <c r="H53" i="17"/>
  <c r="E54" i="17"/>
  <c r="E55" i="17"/>
  <c r="F55" i="17"/>
  <c r="G55" i="17"/>
  <c r="H55" i="17"/>
  <c r="F10" i="17"/>
  <c r="G10" i="17"/>
  <c r="H10" i="17"/>
  <c r="E11" i="13"/>
  <c r="F11" i="13"/>
  <c r="G11" i="13"/>
  <c r="H11" i="13"/>
  <c r="E12" i="13"/>
  <c r="F12" i="13"/>
  <c r="G12" i="13"/>
  <c r="H12" i="13"/>
  <c r="E13" i="13"/>
  <c r="F13" i="13"/>
  <c r="G13" i="13"/>
  <c r="H13" i="13"/>
  <c r="E14" i="13"/>
  <c r="F14" i="13"/>
  <c r="G14" i="13"/>
  <c r="H14" i="13"/>
  <c r="E15" i="13"/>
  <c r="F15" i="13"/>
  <c r="G15" i="13"/>
  <c r="H15" i="13"/>
  <c r="E16" i="13"/>
  <c r="F16" i="13"/>
  <c r="G16" i="13"/>
  <c r="H16" i="13"/>
  <c r="E17" i="13"/>
  <c r="F17" i="13"/>
  <c r="G17" i="13"/>
  <c r="H17" i="13"/>
  <c r="E18" i="13"/>
  <c r="F18" i="13"/>
  <c r="G18" i="13"/>
  <c r="H18" i="13"/>
  <c r="E19" i="13"/>
  <c r="F19" i="13"/>
  <c r="G19" i="13"/>
  <c r="H19" i="13"/>
  <c r="E20" i="13"/>
  <c r="F20" i="13"/>
  <c r="G20" i="13"/>
  <c r="H20" i="13"/>
  <c r="E21" i="13"/>
  <c r="F21" i="13"/>
  <c r="G21" i="13"/>
  <c r="H21" i="13"/>
  <c r="E22" i="13"/>
  <c r="F22" i="13"/>
  <c r="G22" i="13"/>
  <c r="H22" i="13"/>
  <c r="E23" i="13"/>
  <c r="F23" i="13"/>
  <c r="G23" i="13"/>
  <c r="H23" i="13"/>
  <c r="E24" i="13"/>
  <c r="F24" i="13"/>
  <c r="G24" i="13"/>
  <c r="H24" i="13"/>
  <c r="E25" i="13"/>
  <c r="F25" i="13"/>
  <c r="G25" i="13"/>
  <c r="H25" i="13"/>
  <c r="E26" i="13"/>
  <c r="F26" i="13"/>
  <c r="G26" i="13"/>
  <c r="H26" i="13"/>
  <c r="E27" i="13"/>
  <c r="F27" i="13"/>
  <c r="G27" i="13"/>
  <c r="H27" i="13"/>
  <c r="E28" i="13"/>
  <c r="F28" i="13"/>
  <c r="G28" i="13"/>
  <c r="H28" i="13"/>
  <c r="E29" i="13"/>
  <c r="F29" i="13"/>
  <c r="G29" i="13"/>
  <c r="H29" i="13"/>
  <c r="E30" i="13"/>
  <c r="F30" i="13"/>
  <c r="G30" i="13"/>
  <c r="E31" i="13"/>
  <c r="F31" i="13"/>
  <c r="G31" i="13"/>
  <c r="E32" i="13"/>
  <c r="F32" i="13"/>
  <c r="G32" i="13"/>
  <c r="E33" i="13"/>
  <c r="F33" i="13"/>
  <c r="G33" i="13"/>
  <c r="E34" i="13"/>
  <c r="F34" i="13"/>
  <c r="G34" i="13"/>
  <c r="E35" i="13"/>
  <c r="F35" i="13"/>
  <c r="G35" i="13"/>
  <c r="E36" i="13"/>
  <c r="F36" i="13"/>
  <c r="G36" i="13"/>
  <c r="E37" i="13"/>
  <c r="F37" i="13"/>
  <c r="G37" i="13"/>
  <c r="E38" i="13"/>
  <c r="F38" i="13"/>
  <c r="G38" i="13"/>
  <c r="E39" i="13"/>
  <c r="F39" i="13"/>
  <c r="G39" i="13"/>
  <c r="E40" i="13"/>
  <c r="F40" i="13"/>
  <c r="G40" i="13"/>
  <c r="E41" i="13"/>
  <c r="F41" i="13"/>
  <c r="G41" i="13"/>
  <c r="E42" i="13"/>
  <c r="F42" i="13"/>
  <c r="G42" i="13"/>
  <c r="H42" i="13"/>
  <c r="E43" i="13"/>
  <c r="F43" i="13"/>
  <c r="G43" i="13"/>
  <c r="H43" i="13"/>
  <c r="E44" i="13"/>
  <c r="F44" i="13"/>
  <c r="G44" i="13"/>
  <c r="H44" i="13"/>
  <c r="E45" i="13"/>
  <c r="F45" i="13"/>
  <c r="G45" i="13"/>
  <c r="H45" i="13"/>
  <c r="E46" i="13"/>
  <c r="F46" i="13"/>
  <c r="G46" i="13"/>
  <c r="H46" i="13"/>
  <c r="E47" i="13"/>
  <c r="F47" i="13"/>
  <c r="G47" i="13"/>
  <c r="E48" i="13"/>
  <c r="F48" i="13"/>
  <c r="G48" i="13"/>
  <c r="H48" i="13"/>
  <c r="E49" i="13"/>
  <c r="F49" i="13"/>
  <c r="G49" i="13"/>
  <c r="H49" i="13"/>
  <c r="E50" i="13"/>
  <c r="F50" i="13"/>
  <c r="G50" i="13"/>
  <c r="H50" i="13"/>
  <c r="E51" i="13"/>
  <c r="F51" i="13"/>
  <c r="G51" i="13"/>
  <c r="H51" i="13"/>
  <c r="E52" i="13"/>
  <c r="F52" i="13"/>
  <c r="G52" i="13"/>
  <c r="H52" i="13"/>
  <c r="E53" i="13"/>
  <c r="F53" i="13"/>
  <c r="G53" i="13"/>
  <c r="H53" i="13"/>
  <c r="E54" i="13"/>
  <c r="E55" i="13"/>
  <c r="F55" i="13"/>
  <c r="G55" i="13"/>
  <c r="H55" i="13"/>
  <c r="H10" i="13"/>
  <c r="F10" i="13"/>
  <c r="G10" i="13"/>
  <c r="F49" i="12"/>
  <c r="G49" i="12"/>
  <c r="H49" i="12"/>
  <c r="F51" i="12"/>
  <c r="G51" i="12"/>
  <c r="H51" i="12"/>
  <c r="F52" i="12"/>
  <c r="G52" i="12"/>
  <c r="H52" i="12"/>
  <c r="F53" i="12"/>
  <c r="G53" i="12"/>
  <c r="H53" i="12"/>
  <c r="F54" i="12"/>
  <c r="F54" i="17" s="1"/>
  <c r="G54" i="12"/>
  <c r="G54" i="13" s="1"/>
  <c r="H54" i="12"/>
  <c r="H54" i="13" s="1"/>
  <c r="F55" i="12"/>
  <c r="G55" i="12"/>
  <c r="H55" i="12"/>
  <c r="G54" i="17" l="1"/>
  <c r="H54" i="17"/>
  <c r="F54" i="13"/>
  <c r="E58" i="17"/>
  <c r="E10" i="17"/>
  <c r="E58" i="13"/>
  <c r="E10" i="13"/>
  <c r="G33" i="12"/>
  <c r="F33" i="12"/>
  <c r="A11" i="16" l="1"/>
  <c r="A12" i="16" s="1"/>
  <c r="H18" i="16"/>
  <c r="G17" i="16"/>
  <c r="H12" i="16"/>
  <c r="G10" i="16"/>
  <c r="A16" i="16" l="1"/>
  <c r="A17" i="16" s="1"/>
  <c r="A13" i="16"/>
  <c r="D13" i="16" s="1"/>
  <c r="H17" i="16"/>
  <c r="F16" i="16"/>
  <c r="F11" i="16"/>
  <c r="F15" i="16"/>
  <c r="F18" i="16"/>
  <c r="G15" i="16"/>
  <c r="G18" i="16"/>
  <c r="F12" i="16"/>
  <c r="G12" i="16"/>
  <c r="G16" i="16"/>
  <c r="F10" i="16"/>
  <c r="F17" i="16"/>
  <c r="D17" i="16" l="1"/>
  <c r="A18" i="16"/>
  <c r="D18" i="16" s="1"/>
  <c r="B44" i="15"/>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G36" i="12" l="1"/>
  <c r="F36" i="12"/>
  <c r="F38" i="12"/>
  <c r="G38" i="12"/>
  <c r="G32" i="12"/>
  <c r="F32" i="12"/>
  <c r="F48" i="12"/>
  <c r="G48" i="12"/>
  <c r="H48" i="12"/>
  <c r="G28" i="12"/>
  <c r="H28" i="12"/>
  <c r="F28" i="12"/>
  <c r="F31" i="12"/>
  <c r="G31" i="12"/>
  <c r="G42" i="12"/>
  <c r="H42" i="12"/>
  <c r="F42" i="12"/>
  <c r="F39" i="12"/>
  <c r="G39" i="12"/>
  <c r="G40" i="12"/>
  <c r="F40" i="12"/>
  <c r="F44" i="12"/>
  <c r="G44" i="12"/>
  <c r="H44" i="12"/>
  <c r="G47" i="12"/>
  <c r="F47" i="12"/>
  <c r="F41" i="12"/>
  <c r="G41" i="12"/>
  <c r="F45" i="12"/>
  <c r="G45" i="12"/>
  <c r="H45" i="12"/>
  <c r="G21" i="12"/>
  <c r="H21" i="12"/>
  <c r="F21" i="12"/>
  <c r="F23" i="12"/>
  <c r="G23" i="12"/>
  <c r="H23" i="12"/>
  <c r="H20" i="12"/>
  <c r="F20" i="12"/>
  <c r="G20" i="12"/>
  <c r="G35" i="12" l="1"/>
  <c r="F35" i="12"/>
  <c r="H43" i="12"/>
  <c r="G43" i="12"/>
  <c r="F43" i="12"/>
  <c r="H26" i="12"/>
  <c r="G26" i="12"/>
  <c r="F26" i="12"/>
  <c r="F50" i="12"/>
  <c r="G50" i="12"/>
  <c r="H50" i="12"/>
  <c r="G27" i="12"/>
  <c r="H27" i="12"/>
  <c r="F27" i="12"/>
  <c r="H29" i="12"/>
  <c r="G29" i="12"/>
  <c r="F29" i="12"/>
  <c r="F37" i="12"/>
  <c r="G37" i="12"/>
  <c r="G34" i="12"/>
  <c r="F34" i="12"/>
  <c r="G46" i="12"/>
  <c r="H46" i="12"/>
  <c r="F46" i="12"/>
  <c r="G25" i="12"/>
  <c r="F25" i="12"/>
  <c r="H25" i="12"/>
  <c r="G30" i="12"/>
  <c r="F30" i="12"/>
  <c r="E36" i="15"/>
  <c r="C36" i="15"/>
  <c r="D36" i="15"/>
  <c r="D21" i="15"/>
  <c r="C21" i="15"/>
  <c r="E21" i="15"/>
  <c r="D13" i="15"/>
  <c r="C13" i="15"/>
  <c r="E13" i="15"/>
  <c r="E27" i="15"/>
  <c r="C27" i="15"/>
  <c r="D27" i="15"/>
  <c r="D28" i="15"/>
  <c r="C28" i="15"/>
  <c r="E28" i="15"/>
  <c r="E11" i="15"/>
  <c r="C11" i="15"/>
  <c r="D11" i="15"/>
  <c r="D29" i="15"/>
  <c r="C29" i="15"/>
  <c r="E29" i="15"/>
  <c r="E37" i="15"/>
  <c r="C37" i="15"/>
  <c r="D37" i="15"/>
  <c r="E12" i="15"/>
  <c r="C12" i="15"/>
  <c r="D12" i="15"/>
  <c r="E19" i="15"/>
  <c r="C19" i="15"/>
  <c r="D19" i="15"/>
  <c r="E35" i="15"/>
  <c r="C35" i="15"/>
  <c r="D35" i="15"/>
  <c r="D20" i="15"/>
  <c r="C20" i="15"/>
  <c r="E20" i="15"/>
</calcChain>
</file>

<file path=xl/sharedStrings.xml><?xml version="1.0" encoding="utf-8"?>
<sst xmlns="http://schemas.openxmlformats.org/spreadsheetml/2006/main" count="600" uniqueCount="168">
  <si>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</si>
  <si>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</si>
  <si>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</si>
  <si>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</si>
  <si>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</si>
  <si>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</si>
  <si>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</si>
  <si>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</si>
  <si>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</si>
  <si>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</si>
  <si>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</si>
  <si>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</si>
  <si>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</si>
  <si>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</si>
  <si>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</si>
  <si>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</si>
  <si>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</si>
  <si>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</si>
  <si>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</si>
  <si>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</si>
  <si>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</si>
  <si>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</si>
  <si>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</si>
  <si>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</si>
  <si>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</si>
  <si>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</si>
  <si>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</si>
  <si>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</si>
  <si>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BẢNG 28.1: BẢNG GIÁ ĐẤT Ở TẠI ĐÔ THỊ</t>
  </si>
  <si>
    <t>Đường Lương Văn Tri (đoạn 01)</t>
  </si>
  <si>
    <t>Ngã ba gặp đường Hoàng Văn Thụ (Khu VI)</t>
  </si>
  <si>
    <t>Ngã tư cắt đường 13 tháng 10 (khu I)</t>
  </si>
  <si>
    <t>Đường 13 tháng 10 (đoạn 02)</t>
  </si>
  <si>
    <t>Cầu gần UBND Thị trấn Na Sầm (đầu cầu phía Tây)</t>
  </si>
  <si>
    <t>Ngõ 01, đường 13 tháng 10</t>
  </si>
  <si>
    <t>Ngõ 01, đường 13 tháng 10 (đường bám mặt chợ)</t>
  </si>
  <si>
    <t>Đoạn bám mặt chợ</t>
  </si>
  <si>
    <t>Đường Hàng Dã (đoạn 01)</t>
  </si>
  <si>
    <t>Ngã ba gặp đường Lương Văn Tri (khu II)</t>
  </si>
  <si>
    <t>Cống nước ranh giới giữa khu II và khu III (tim cống)</t>
  </si>
  <si>
    <t>Đường Hoàng Văn Thụ (đoạn 03)</t>
  </si>
  <si>
    <t>Ngã ba gặp đường Lương Văn Tri (ranh giới giữa khu II và khu VI)</t>
  </si>
  <si>
    <t>Ngõ rẽ vào Trường THPT Văn Lãng (tim đường ngõ)</t>
  </si>
  <si>
    <t>Đường Hoàng Văn Thụ (đoạn 02)</t>
  </si>
  <si>
    <t>Cầu khu IV, trên đường Hoàng Văn Thụ (tim cầu)</t>
  </si>
  <si>
    <t>Đường 13 tháng 10 (đoạn 01)</t>
  </si>
  <si>
    <t>Ngã tư gặp đường Hoàng Văn Thụ (khu IV)</t>
  </si>
  <si>
    <t>Cầu gần UBND Thị trấn Na Sầm (đầu cầu phía đông)</t>
  </si>
  <si>
    <t>Đường Hàng Dã (đoạn 02)</t>
  </si>
  <si>
    <t>Gặp đường Hoàng Văn Thụ (khu III)</t>
  </si>
  <si>
    <t>Đường Khu Ga</t>
  </si>
  <si>
    <t>Từ Trung tâm VH-TT và Truyền thông huyện</t>
  </si>
  <si>
    <t>Ngã 3 gặp đường 13 tháng 10 (khu IV)</t>
  </si>
  <si>
    <t>Đường Lương Văn Tri (đoạn 02)</t>
  </si>
  <si>
    <t>Hết địa phận thị trấn Na Sầm (sang xã Tân Lang)</t>
  </si>
  <si>
    <t>Đoạn đường sát Bưu Điện Văn Lãng</t>
  </si>
  <si>
    <t>Ngã ba gặp đường Hoàng Văn Thụ (Khu 4)</t>
  </si>
  <si>
    <t>Ngã ba gặp đường Khu Ga (Khu 4)</t>
  </si>
  <si>
    <t>Đường Hoàng Văn Thụ (đoạn 04)</t>
  </si>
  <si>
    <t>Ngã ba rẽ vào Trường THPT Văn Lãng (tim đường ngõ)</t>
  </si>
  <si>
    <t>Ngã ba rẽ lên Kéo Cù (tim đường ngõ)</t>
  </si>
  <si>
    <t>Đường Bản Tích (đoạn 01</t>
  </si>
  <si>
    <t>Ngã ba nối sang Ngõ 07, đường Hoàng Văn Thụ (đường qua ngầm)</t>
  </si>
  <si>
    <t>Đường 13 tháng 10 (đoạn 03)</t>
  </si>
  <si>
    <t>Hết đất Trụ sở Điện lực Văn Lãng</t>
  </si>
  <si>
    <t>Đường Hoàng Văn Thụ (đoạn 05)</t>
  </si>
  <si>
    <t>Đến hết địa giới thị trấn Na Sầm</t>
  </si>
  <si>
    <t>Ngõ 01, đường Hàng Dã (Sau TT VH&amp;TT huyện Văn Lãng</t>
  </si>
  <si>
    <t>Đầu ngõ</t>
  </si>
  <si>
    <t>Cuối ngõ (giáp đất trường Tiểu học thị trấn)</t>
  </si>
  <si>
    <t>Ngõ 01, đường Hoàng Văn Thụ</t>
  </si>
  <si>
    <t>Đến Cổng trường THPT Văn Lãng</t>
  </si>
  <si>
    <t>Ngõ 08, đường Lương Văn Tri (khu I)</t>
  </si>
  <si>
    <t>Cuối ngõ</t>
  </si>
  <si>
    <t>Đường Hoàng Văn Thụ (đoạn 01)</t>
  </si>
  <si>
    <t>Bắt đầu địa phận thị trấn Na Sầm (hướng Tràng Định - Tp.Lạng Sơn)</t>
  </si>
  <si>
    <t>Đầu cầu khu IV, trên đường Hoàng Văn Thụ (tim cầu)</t>
  </si>
  <si>
    <t>Đường Bản Tích (đoạn 02)</t>
  </si>
  <si>
    <t>Ngã ba Nhà thờ cũ</t>
  </si>
  <si>
    <t>Hết đất Trụ sở Xí nghiệp khai thác công trình Thuỷ Lợi</t>
  </si>
  <si>
    <t>Ngõ 07, đường Hoàng Văn Thụ (đoạn 01)</t>
  </si>
  <si>
    <t>Ngã 3 đầu ngõ</t>
  </si>
  <si>
    <t>Miếu Cốc Lải</t>
  </si>
  <si>
    <t>Ngõ 07, đường Hoàng Văn Thụ (đoạn 02)</t>
  </si>
  <si>
    <t>Hết xóm Cốc Lải</t>
  </si>
  <si>
    <t>Đoạn nối đường Bản Tích với ngõ 07, đường Hoàng Văn Thụ (đường qua ngầm)</t>
  </si>
  <si>
    <t>Ngã ba gặp đường Bản Tích</t>
  </si>
  <si>
    <t>Ngã ba gặp ngõ 07, đường Hoàng Văn Thụ</t>
  </si>
  <si>
    <t>Cuối đường 13 tháng 10</t>
  </si>
  <si>
    <t>Đường bê tông vòng quanh ao Thuỷ nông</t>
  </si>
  <si>
    <t>Đường Bản Tích (đoạn 03)</t>
  </si>
  <si>
    <t>Đường lên Nhà văn hóa thôn Bản Tích; cầu Bản Tích (tim cầu)</t>
  </si>
  <si>
    <t>Đường Bản Tích (đoạn 04)</t>
  </si>
  <si>
    <t>Cầu Bản Tích (tim cầu)</t>
  </si>
  <si>
    <t>Đi về phía Bắc hết thôn Bản Tích</t>
  </si>
  <si>
    <t>Ngõ 03, đường Hoàng Văn Thụ cạnh Nhà khách UBND huyện Văn Lãng (đoạn 01)</t>
  </si>
  <si>
    <t>Đầu ngõ (Nhà khách UBND huyện Văn Lãng)</t>
  </si>
  <si>
    <t>Theo đường bê tông chính hết mét thứ 120</t>
  </si>
  <si>
    <t>Ngõ 03, đường Hoàng Văn Thụ cạnh Nhà khách UBND huyện Văn Lãng (đoạn 02)</t>
  </si>
  <si>
    <t>Mét thứ 121</t>
  </si>
  <si>
    <t>Cuối ngõ (ngã ba Nhà thờ cũ)</t>
  </si>
  <si>
    <t>Ngõ 05, đường Hoàng Văn Thụ (gần Cây xăng thôn Thâm Cun)</t>
  </si>
  <si>
    <t>Ngõ 03, đường Hoàng Văn Thụ</t>
  </si>
  <si>
    <t>Đầu ngõ 3</t>
  </si>
  <si>
    <t>Trạm bảo vệ thực vật</t>
  </si>
  <si>
    <t>Ngõ 07, đường Hoàng Văn Thụ (thôn Thâm Cun)</t>
  </si>
  <si>
    <t>Đường Quốc lộ 4A (đoạn 9)</t>
  </si>
  <si>
    <t>Mốc ranh giới cũ TT Na Sầm - xã Hoàng Việt</t>
  </si>
  <si>
    <t>Ngã ba đường rẽ vào khu 6 (Lũng Cùng)</t>
  </si>
  <si>
    <t>Đường Quốc lộ 4A (đoạn 10)</t>
  </si>
  <si>
    <t>Hết địa phận thị trấn Na Sầm</t>
  </si>
  <si>
    <t>Đường Thâm Mè - Khun Slam</t>
  </si>
  <si>
    <t>Giao với đường Na Sầm - Na Hình</t>
  </si>
  <si>
    <t>Đường Na Sầm - Na Hình (đoạn 1)</t>
  </si>
  <si>
    <t>Ngã ba gốc Gạo</t>
  </si>
  <si>
    <t>Giao với đường Thâm Mè - Khun Slam + 300m</t>
  </si>
  <si>
    <t>Đường tỉnh 232 (đoạn 1)</t>
  </si>
  <si>
    <t>Đầu cầu Na Sầm</t>
  </si>
  <si>
    <t>Trạm hạ thế Tân Hội</t>
  </si>
  <si>
    <t>Đường tỉnh 232 (đoạn 2)</t>
  </si>
  <si>
    <t>Đỉnh dốc ngã tư Kéo Van (rẽ vào bãi xử lý rác Tân Lang)</t>
  </si>
  <si>
    <t>Đường Na Sầm - Na Hình (đoạn 2)</t>
  </si>
  <si>
    <t>Mốc ranh giới TT Na Sầm - xã Thanh Long</t>
  </si>
  <si>
    <t>Khu dân cư Ao Cạn</t>
  </si>
  <si>
    <t>Khu Đô thị phía Nam thị trấn</t>
  </si>
  <si>
    <t>Đường nội bộ Khu dân cư khu 2 Na Sầm</t>
  </si>
  <si>
    <t>Ngõ vào khu 9</t>
  </si>
  <si>
    <t>cuối thôn Nà Chà</t>
  </si>
  <si>
    <t>Ngõ thâm mè (ao thâm mè)</t>
  </si>
  <si>
    <t>Ngõ vào khu 6 (đường vào Lũng Cùng)</t>
  </si>
  <si>
    <t>Đường Kéo Cù</t>
  </si>
  <si>
    <t>Ngã ba</t>
  </si>
  <si>
    <t>Hết địa phận thị trấn</t>
  </si>
  <si>
    <t>Đường Quốc lộ 4A (đoạn 11)</t>
  </si>
  <si>
    <t>Mốc ranh giới xã Hoàng Việt - TT Na Sầm</t>
  </si>
  <si>
    <t>Thôn Nà Tềnh (Cột cây số Km 12)</t>
  </si>
  <si>
    <t>Đường Quốc lộ 4A (đoạn 12)</t>
  </si>
  <si>
    <t>Thôn Nà Tềnh ( Cột cây số Km 12)</t>
  </si>
  <si>
    <t>Hết địa phận xã Hoàng Việt giáp xã Tân Mỹ</t>
  </si>
  <si>
    <t>Khu tái định cư xã Hoàng Việt</t>
  </si>
  <si>
    <t>Đường vào UBND xã An Hùng cũ</t>
  </si>
  <si>
    <t>Quốc lộ 4A(Ngã ba rẽ vào UBND xã An Hùng cũ)</t>
  </si>
  <si>
    <t>Hết 200m</t>
  </si>
  <si>
    <t>Đường Quốc lộ 4A (đoạn 13)</t>
  </si>
  <si>
    <t>Ngã ba (Pác Lùng Hu)</t>
  </si>
  <si>
    <t>Đường rẽ vào Nghĩa trang liệt sỹ huyện Văn Lãng</t>
  </si>
  <si>
    <t>Ủy ban nhân dân xã Hoàng Việt cũ</t>
  </si>
  <si>
    <t>hết thôn Nà Phai</t>
  </si>
  <si>
    <t>Đầy ngõ đi thôn Pò Pheo</t>
  </si>
  <si>
    <t>hết xóm Cốc Hắt</t>
  </si>
  <si>
    <t>Ngã ba Vũng Lài</t>
  </si>
  <si>
    <t>hết địa giới xã Bắc Hùng cũ</t>
  </si>
  <si>
    <t>BẢNG 28.2: BẢNG GIÁ ĐẤT Ở TẠI NÔNG THÔN</t>
  </si>
  <si>
    <t>BẢNG 28.3: BẢNG GIÁ ĐẤT THƯƠNG MẠI, DỊCH VỤ TẠI ĐÔ THỊ</t>
  </si>
  <si>
    <t>BẢNG 28.4: BẢNG GIÁ ĐẤT THƯƠNG MẠI, DỊCH VỤ TẠI NÔNG THÔN</t>
  </si>
  <si>
    <t>Giá đất thương mại, dịch vụ</t>
  </si>
  <si>
    <t>Giá đất thương mại dịch vụ</t>
  </si>
  <si>
    <t>28. Xã Na Sầm</t>
  </si>
  <si>
    <t>Thị trấn Na Sầm cũ</t>
  </si>
  <si>
    <t>Ghi chú: Các vị trí (Vị trí 2, vị trí 3, vị trí 4) không có mức giá thì áp dụng theo bảng giá đất các khu vực còn lại tại đô thị.</t>
  </si>
  <si>
    <t>BẢNG 28.5: BẢNG GIÁ ĐẤT CƠ SỞ SẢN XUẤT PHI NÔNG NGHIỆP TẠI ĐÔ THỊ</t>
  </si>
  <si>
    <t>Giá đất cơ sở sản xuất phi nông nghiệp</t>
  </si>
  <si>
    <t>Xã Hoàng Việt cũ</t>
  </si>
  <si>
    <t>Xã Bắc Hùng cũ</t>
  </si>
  <si>
    <t>Ghi chú: Các vị trí (Vị trí 2, vị trí 3) không có mức giá thì áp dụng theo bảng giá đất các khu vực còn lại tại nông thôn.</t>
  </si>
  <si>
    <t>Xã Hoàng Việt, xã Bắc Hùng cũ</t>
  </si>
  <si>
    <t>BẢNG 28.6: BẢNG GIÁ ĐẤT CƠ SỞ SẢN XUẤT PHI NÔNG NGHIỆP TẠI NÔNG THÔN</t>
  </si>
  <si>
    <t>BẢNG 28.7: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</si>
</sst>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1"/>
      <color theme="1"/>
      <name val="Times New Roman"/>
      <family val="1"/>
    </font>
    <font>
      <sz val="11"/>
      <color indexed="8"/>
      <name val="Calibri"/>
      <family val="2"/>
    </font>
    <font>
      <sz val="11"/>
      <name val="Times New Roman"/>
      <family val="1"/>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xf numFmtId="43" fontId="6" fillId="0" borderId="0" applyFont="0" applyFill="0" applyBorder="0" applyAlignment="0" applyProtection="0"/>
    <xf numFmtId="0" fontId="6" fillId="0" borderId="0"/>
    <xf numFmtId="0" fontId="6" fillId="0" borderId="0"/>
    <xf numFmtId="43" fontId="11" fillId="0" borderId="0" applyFont="0" applyFill="0" applyBorder="0" applyAlignment="0" applyProtection="0"/>
  </cellStyleXfs>
  <cellXfs count="7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3" borderId="1" xfId="0" applyFont="1" applyFill="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lignment horizontal="left" vertical="center" wrapText="1"/>
    </xf>
    <xf numFmtId="3" fontId="2" fillId="3" borderId="1" xfId="0" applyNumberFormat="1" applyFont="1" applyFill="1" applyBorder="1" applyAlignment="1">
      <alignment horizontal="right" vertical="center" wrapText="1"/>
    </xf>
    <xf numFmtId="3" fontId="2" fillId="0" borderId="1" xfId="0" applyNumberFormat="1" applyFont="1" applyBorder="1" applyAlignment="1">
      <alignment horizontal="right" vertical="center" wrapText="1"/>
    </xf>
    <xf numFmtId="3" fontId="2" fillId="3" borderId="1" xfId="0" applyNumberFormat="1" applyFont="1" applyFill="1" applyBorder="1" applyAlignment="1">
      <alignment vertical="center" wrapText="1"/>
    </xf>
    <xf numFmtId="0" fontId="10"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6" fillId="0" borderId="1" xfId="2" applyBorder="1"/>
    <xf numFmtId="0" fontId="10" fillId="0" borderId="1" xfId="2" applyFont="1" applyBorder="1"/>
    <xf numFmtId="0" fontId="1" fillId="0" borderId="1" xfId="0" applyFont="1" applyBorder="1" applyAlignment="1">
      <alignment horizontal="left" vertical="center" wrapText="1"/>
    </xf>
    <xf numFmtId="0" fontId="2" fillId="2" borderId="1" xfId="0" applyFont="1" applyFill="1" applyBorder="1" applyAlignment="1">
      <alignment horizontal="left" vertical="center" wrapText="1"/>
    </xf>
    <xf numFmtId="3" fontId="12" fillId="0" borderId="1" xfId="3" applyNumberFormat="1" applyFont="1" applyBorder="1" applyAlignment="1">
      <alignment horizontal="left" vertical="center"/>
    </xf>
    <xf numFmtId="3" fontId="10" fillId="0" borderId="1" xfId="3" applyNumberFormat="1" applyFont="1" applyBorder="1" applyAlignment="1">
      <alignment horizontal="left" vertical="center" wrapText="1"/>
    </xf>
    <xf numFmtId="3" fontId="1"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13" fillId="2" borderId="0" xfId="0" applyFont="1" applyFill="1"/>
    <xf numFmtId="0" fontId="10" fillId="0" borderId="1" xfId="0" applyFont="1" applyBorder="1" applyAlignment="1">
      <alignment horizontal="left" vertical="center" wrapText="1"/>
    </xf>
    <xf numFmtId="0" fontId="7" fillId="0" borderId="1" xfId="0" applyFont="1" applyBorder="1" applyAlignment="1">
      <alignment horizontal="left" vertical="center"/>
    </xf>
    <xf numFmtId="0" fontId="7" fillId="0" borderId="1" xfId="0" applyFont="1" applyBorder="1" applyAlignment="1">
      <alignment vertical="center"/>
    </xf>
    <xf numFmtId="0" fontId="5" fillId="2" borderId="0" xfId="0" applyFont="1" applyFill="1" applyAlignment="1">
      <alignment vertical="center" wrapText="1"/>
    </xf>
    <xf numFmtId="0" fontId="2" fillId="3" borderId="1" xfId="0" applyFont="1" applyFill="1" applyBorder="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2" borderId="1"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3" fontId="2" fillId="0" borderId="2" xfId="0" applyNumberFormat="1" applyFont="1" applyBorder="1" applyAlignment="1">
      <alignment horizontal="right" vertical="center" wrapText="1"/>
    </xf>
    <xf numFmtId="0" fontId="2" fillId="0" borderId="3" xfId="0" applyFont="1" applyBorder="1" applyAlignment="1">
      <alignment horizontal="right" vertical="center" wrapText="1"/>
    </xf>
    <xf numFmtId="0" fontId="2" fillId="0" borderId="4" xfId="0"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5">
    <cellStyle name="Bình thường" xfId="0" builtinId="0"/>
    <cellStyle name="Comma 2" xfId="4" xr:uid="{00000000-0005-0000-0000-000001000000}"/>
    <cellStyle name="Dấu phẩy" xfId="1" builtinId="3"/>
    <cellStyle name="Normal 2 2" xfId="3" xr:uid="{00000000-0005-0000-0000-000003000000}"/>
    <cellStyle name="Normal 4"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7843;ng%20gi&#225;%20&#273;&#7845;t%20L&#7841;ng%20S&#417;n/V&#259;n%20L&#227;ng/X&#227;%20Na%20S&#7847;m/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0"/>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19</v>
      </c>
      <c r="H2" s="52"/>
    </row>
    <row r="3" spans="1:8" ht="15.75" x14ac:dyDescent="0.25">
      <c r="A3" s="12"/>
      <c r="B3" s="13"/>
      <c r="C3" s="13"/>
      <c r="D3" s="13"/>
      <c r="E3" s="14"/>
      <c r="F3" s="14"/>
      <c r="G3" s="14"/>
      <c r="H3" s="14"/>
    </row>
    <row r="4" spans="1:8" ht="15.75" x14ac:dyDescent="0.25">
      <c r="A4" s="56" t="s">
        <v>28</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20</v>
      </c>
      <c r="F7" s="55"/>
      <c r="G7" s="55"/>
      <c r="H7" s="55"/>
    </row>
    <row r="8" spans="1:8" ht="15.75" x14ac:dyDescent="0.25">
      <c r="A8" s="55"/>
      <c r="B8" s="55"/>
      <c r="C8" s="8" t="s">
        <v>6</v>
      </c>
      <c r="D8" s="8" t="s">
        <v>7</v>
      </c>
      <c r="E8" s="15" t="s">
        <v>4</v>
      </c>
      <c r="F8" s="15" t="s">
        <v>10</v>
      </c>
      <c r="G8" s="15" t="s">
        <v>11</v>
      </c>
      <c r="H8" s="15" t="s">
        <v>12</v>
      </c>
    </row>
    <row r="9" spans="1:8" s="18" customFormat="1" ht="15.75" x14ac:dyDescent="0.25">
      <c r="A9" s="17" t="s">
        <v>0</v>
      </c>
      <c r="B9" s="16" t="s">
        <v>158</v>
      </c>
      <c r="C9" s="16"/>
      <c r="D9" s="16"/>
      <c r="E9" s="17"/>
      <c r="F9" s="17"/>
      <c r="G9" s="17"/>
      <c r="H9" s="17"/>
    </row>
    <row r="10" spans="1:8" ht="31.5" x14ac:dyDescent="0.25">
      <c r="A10" s="4">
        <v>1</v>
      </c>
      <c r="B10" s="29" t="s">
        <v>29</v>
      </c>
      <c r="C10" s="29" t="s">
        <v>30</v>
      </c>
      <c r="D10" s="29" t="s">
        <v>31</v>
      </c>
      <c r="E10" s="6">
        <v>11870000</v>
      </c>
      <c r="F10" s="19">
        <f>E10*0.6</f>
        <v>7122000</v>
      </c>
      <c r="G10" s="19">
        <f>E10*0.4</f>
        <v>4748000</v>
      </c>
      <c r="H10" s="19">
        <f>E10*0.2</f>
        <v>2374000</v>
      </c>
    </row>
    <row r="11" spans="1:8" ht="31.5" x14ac:dyDescent="0.25">
      <c r="A11" s="4">
        <v>2</v>
      </c>
      <c r="B11" s="29" t="s">
        <v>32</v>
      </c>
      <c r="C11" s="29" t="s">
        <v>33</v>
      </c>
      <c r="D11" s="29" t="s">
        <v>34</v>
      </c>
      <c r="E11" s="6">
        <v>11970000</v>
      </c>
      <c r="F11" s="19">
        <f t="shared" ref="F11:F50" si="0">E11*0.6</f>
        <v>7182000</v>
      </c>
      <c r="G11" s="19">
        <f t="shared" ref="G11:G33" si="1">E11*0.4</f>
        <v>4788000</v>
      </c>
      <c r="H11" s="19">
        <f t="shared" ref="H11:H29" si="2">E11*0.2</f>
        <v>2394000</v>
      </c>
    </row>
    <row r="12" spans="1:8" ht="31.5" x14ac:dyDescent="0.25">
      <c r="A12" s="4">
        <v>3</v>
      </c>
      <c r="B12" s="29" t="s">
        <v>35</v>
      </c>
      <c r="C12" s="50" t="s">
        <v>36</v>
      </c>
      <c r="D12" s="50"/>
      <c r="E12" s="6">
        <v>10650000</v>
      </c>
      <c r="F12" s="19">
        <f t="shared" si="0"/>
        <v>6390000</v>
      </c>
      <c r="G12" s="19">
        <f t="shared" si="1"/>
        <v>4260000</v>
      </c>
      <c r="H12" s="19">
        <f t="shared" si="2"/>
        <v>2130000</v>
      </c>
    </row>
    <row r="13" spans="1:8" ht="31.5" x14ac:dyDescent="0.25">
      <c r="A13" s="4">
        <v>4</v>
      </c>
      <c r="B13" s="29" t="s">
        <v>37</v>
      </c>
      <c r="C13" s="29" t="s">
        <v>38</v>
      </c>
      <c r="D13" s="29" t="s">
        <v>39</v>
      </c>
      <c r="E13" s="6">
        <v>10170000</v>
      </c>
      <c r="F13" s="19">
        <f t="shared" si="0"/>
        <v>6102000</v>
      </c>
      <c r="G13" s="19">
        <f t="shared" si="1"/>
        <v>4068000</v>
      </c>
      <c r="H13" s="19">
        <f t="shared" si="2"/>
        <v>2034000</v>
      </c>
    </row>
    <row r="14" spans="1:8" ht="47.25" x14ac:dyDescent="0.25">
      <c r="A14" s="4">
        <v>5</v>
      </c>
      <c r="B14" s="29" t="s">
        <v>40</v>
      </c>
      <c r="C14" s="29" t="s">
        <v>41</v>
      </c>
      <c r="D14" s="29" t="s">
        <v>42</v>
      </c>
      <c r="E14" s="6">
        <v>10470000</v>
      </c>
      <c r="F14" s="19">
        <f t="shared" si="0"/>
        <v>6282000</v>
      </c>
      <c r="G14" s="19">
        <f t="shared" si="1"/>
        <v>4188000</v>
      </c>
      <c r="H14" s="19">
        <f t="shared" si="2"/>
        <v>2094000</v>
      </c>
    </row>
    <row r="15" spans="1:8" ht="47.25" x14ac:dyDescent="0.25">
      <c r="A15" s="4">
        <v>6</v>
      </c>
      <c r="B15" s="29" t="s">
        <v>43</v>
      </c>
      <c r="C15" s="29" t="s">
        <v>44</v>
      </c>
      <c r="D15" s="29" t="s">
        <v>41</v>
      </c>
      <c r="E15" s="6">
        <v>10860000</v>
      </c>
      <c r="F15" s="19">
        <f t="shared" si="0"/>
        <v>6516000</v>
      </c>
      <c r="G15" s="19">
        <f t="shared" si="1"/>
        <v>4344000</v>
      </c>
      <c r="H15" s="19">
        <f t="shared" si="2"/>
        <v>2172000</v>
      </c>
    </row>
    <row r="16" spans="1:8" ht="47.25" x14ac:dyDescent="0.25">
      <c r="A16" s="4">
        <v>7</v>
      </c>
      <c r="B16" s="29" t="s">
        <v>45</v>
      </c>
      <c r="C16" s="29" t="s">
        <v>46</v>
      </c>
      <c r="D16" s="29" t="s">
        <v>47</v>
      </c>
      <c r="E16" s="6">
        <v>9490000</v>
      </c>
      <c r="F16" s="19">
        <f t="shared" si="0"/>
        <v>5694000</v>
      </c>
      <c r="G16" s="19">
        <f t="shared" si="1"/>
        <v>3796000</v>
      </c>
      <c r="H16" s="19">
        <f t="shared" si="2"/>
        <v>1898000</v>
      </c>
    </row>
    <row r="17" spans="1:8" ht="31.5" x14ac:dyDescent="0.25">
      <c r="A17" s="4">
        <v>8</v>
      </c>
      <c r="B17" s="29" t="s">
        <v>48</v>
      </c>
      <c r="C17" s="29" t="s">
        <v>39</v>
      </c>
      <c r="D17" s="29" t="s">
        <v>49</v>
      </c>
      <c r="E17" s="6">
        <v>10380000</v>
      </c>
      <c r="F17" s="19">
        <f t="shared" si="0"/>
        <v>6228000</v>
      </c>
      <c r="G17" s="19">
        <f t="shared" si="1"/>
        <v>4152000</v>
      </c>
      <c r="H17" s="19">
        <f t="shared" si="2"/>
        <v>2076000</v>
      </c>
    </row>
    <row r="18" spans="1:8" ht="31.5" x14ac:dyDescent="0.25">
      <c r="A18" s="4">
        <v>9</v>
      </c>
      <c r="B18" s="29" t="s">
        <v>50</v>
      </c>
      <c r="C18" s="29" t="s">
        <v>51</v>
      </c>
      <c r="D18" s="29" t="s">
        <v>52</v>
      </c>
      <c r="E18" s="6">
        <v>7810000</v>
      </c>
      <c r="F18" s="19">
        <f t="shared" si="0"/>
        <v>4686000</v>
      </c>
      <c r="G18" s="19">
        <f t="shared" si="1"/>
        <v>3124000</v>
      </c>
      <c r="H18" s="19">
        <f t="shared" si="2"/>
        <v>1562000</v>
      </c>
    </row>
    <row r="19" spans="1:8" ht="31.5" x14ac:dyDescent="0.25">
      <c r="A19" s="4">
        <v>10</v>
      </c>
      <c r="B19" s="29" t="s">
        <v>53</v>
      </c>
      <c r="C19" s="29" t="s">
        <v>31</v>
      </c>
      <c r="D19" s="29" t="s">
        <v>54</v>
      </c>
      <c r="E19" s="6">
        <v>7640000</v>
      </c>
      <c r="F19" s="19">
        <f t="shared" si="0"/>
        <v>4584000</v>
      </c>
      <c r="G19" s="19">
        <f t="shared" si="1"/>
        <v>3056000</v>
      </c>
      <c r="H19" s="19">
        <f t="shared" si="2"/>
        <v>1528000</v>
      </c>
    </row>
    <row r="20" spans="1:8" ht="31.5" x14ac:dyDescent="0.25">
      <c r="A20" s="4">
        <v>11</v>
      </c>
      <c r="B20" s="29" t="s">
        <v>55</v>
      </c>
      <c r="C20" s="29" t="s">
        <v>56</v>
      </c>
      <c r="D20" s="29" t="s">
        <v>57</v>
      </c>
      <c r="E20" s="6">
        <v>7730000</v>
      </c>
      <c r="F20" s="19">
        <f t="shared" si="0"/>
        <v>4638000</v>
      </c>
      <c r="G20" s="19">
        <f t="shared" si="1"/>
        <v>3092000</v>
      </c>
      <c r="H20" s="19">
        <f t="shared" si="2"/>
        <v>1546000</v>
      </c>
    </row>
    <row r="21" spans="1:8" ht="47.25" x14ac:dyDescent="0.25">
      <c r="A21" s="4">
        <v>12</v>
      </c>
      <c r="B21" s="29" t="s">
        <v>58</v>
      </c>
      <c r="C21" s="29" t="s">
        <v>59</v>
      </c>
      <c r="D21" s="29" t="s">
        <v>60</v>
      </c>
      <c r="E21" s="6">
        <v>6830000</v>
      </c>
      <c r="F21" s="19">
        <f t="shared" si="0"/>
        <v>4098000</v>
      </c>
      <c r="G21" s="19">
        <f t="shared" si="1"/>
        <v>2732000</v>
      </c>
      <c r="H21" s="19">
        <f t="shared" si="2"/>
        <v>1366000</v>
      </c>
    </row>
    <row r="22" spans="1:8" ht="47.25" x14ac:dyDescent="0.25">
      <c r="A22" s="4">
        <v>13</v>
      </c>
      <c r="B22" s="29" t="s">
        <v>61</v>
      </c>
      <c r="C22" s="29" t="s">
        <v>46</v>
      </c>
      <c r="D22" s="29" t="s">
        <v>62</v>
      </c>
      <c r="E22" s="6">
        <v>6880000</v>
      </c>
      <c r="F22" s="19">
        <f t="shared" si="0"/>
        <v>4128000</v>
      </c>
      <c r="G22" s="19">
        <f t="shared" si="1"/>
        <v>2752000</v>
      </c>
      <c r="H22" s="19">
        <f t="shared" si="2"/>
        <v>1376000</v>
      </c>
    </row>
    <row r="23" spans="1:8" ht="31.5" x14ac:dyDescent="0.25">
      <c r="A23" s="4">
        <v>14</v>
      </c>
      <c r="B23" s="29" t="s">
        <v>63</v>
      </c>
      <c r="C23" s="29" t="s">
        <v>34</v>
      </c>
      <c r="D23" s="29" t="s">
        <v>64</v>
      </c>
      <c r="E23" s="6">
        <v>6900000</v>
      </c>
      <c r="F23" s="19">
        <f t="shared" si="0"/>
        <v>4140000</v>
      </c>
      <c r="G23" s="19">
        <f t="shared" si="1"/>
        <v>2760000</v>
      </c>
      <c r="H23" s="19">
        <f t="shared" si="2"/>
        <v>1380000</v>
      </c>
    </row>
    <row r="24" spans="1:8" ht="31.5" x14ac:dyDescent="0.25">
      <c r="A24" s="4">
        <v>15</v>
      </c>
      <c r="B24" s="29" t="s">
        <v>65</v>
      </c>
      <c r="C24" s="29" t="s">
        <v>60</v>
      </c>
      <c r="D24" s="29" t="s">
        <v>66</v>
      </c>
      <c r="E24" s="6">
        <v>5690000</v>
      </c>
      <c r="F24" s="19">
        <f t="shared" si="0"/>
        <v>3414000</v>
      </c>
      <c r="G24" s="19">
        <f t="shared" si="1"/>
        <v>2276000</v>
      </c>
      <c r="H24" s="19">
        <f t="shared" si="2"/>
        <v>1138000</v>
      </c>
    </row>
    <row r="25" spans="1:8" ht="47.25" x14ac:dyDescent="0.25">
      <c r="A25" s="4">
        <v>16</v>
      </c>
      <c r="B25" s="29" t="s">
        <v>67</v>
      </c>
      <c r="C25" s="29" t="s">
        <v>68</v>
      </c>
      <c r="D25" s="29" t="s">
        <v>69</v>
      </c>
      <c r="E25" s="6">
        <v>4640000</v>
      </c>
      <c r="F25" s="19">
        <f t="shared" si="0"/>
        <v>2784000</v>
      </c>
      <c r="G25" s="19">
        <f t="shared" si="1"/>
        <v>1856000</v>
      </c>
      <c r="H25" s="19">
        <f t="shared" si="2"/>
        <v>928000</v>
      </c>
    </row>
    <row r="26" spans="1:8" ht="31.5" x14ac:dyDescent="0.25">
      <c r="A26" s="4">
        <v>17</v>
      </c>
      <c r="B26" s="29" t="s">
        <v>70</v>
      </c>
      <c r="C26" s="29" t="s">
        <v>68</v>
      </c>
      <c r="D26" s="29" t="s">
        <v>71</v>
      </c>
      <c r="E26" s="6">
        <v>4300000</v>
      </c>
      <c r="F26" s="19">
        <f t="shared" si="0"/>
        <v>2580000</v>
      </c>
      <c r="G26" s="19">
        <f t="shared" si="1"/>
        <v>1720000</v>
      </c>
      <c r="H26" s="19">
        <f t="shared" si="2"/>
        <v>860000</v>
      </c>
    </row>
    <row r="27" spans="1:8" ht="31.5" x14ac:dyDescent="0.25">
      <c r="A27" s="4">
        <v>18</v>
      </c>
      <c r="B27" s="29" t="s">
        <v>72</v>
      </c>
      <c r="C27" s="29" t="s">
        <v>68</v>
      </c>
      <c r="D27" s="29" t="s">
        <v>73</v>
      </c>
      <c r="E27" s="6">
        <v>4090000</v>
      </c>
      <c r="F27" s="19">
        <f t="shared" si="0"/>
        <v>2454000</v>
      </c>
      <c r="G27" s="19">
        <f t="shared" si="1"/>
        <v>1636000</v>
      </c>
      <c r="H27" s="19">
        <f t="shared" si="2"/>
        <v>818000</v>
      </c>
    </row>
    <row r="28" spans="1:8" ht="47.25" x14ac:dyDescent="0.25">
      <c r="A28" s="4">
        <v>19</v>
      </c>
      <c r="B28" s="29" t="s">
        <v>74</v>
      </c>
      <c r="C28" s="29" t="s">
        <v>75</v>
      </c>
      <c r="D28" s="29" t="s">
        <v>76</v>
      </c>
      <c r="E28" s="6">
        <v>3870000</v>
      </c>
      <c r="F28" s="19">
        <f t="shared" si="0"/>
        <v>2322000</v>
      </c>
      <c r="G28" s="19">
        <f t="shared" si="1"/>
        <v>1548000</v>
      </c>
      <c r="H28" s="19">
        <f t="shared" si="2"/>
        <v>774000</v>
      </c>
    </row>
    <row r="29" spans="1:8" ht="47.25" x14ac:dyDescent="0.25">
      <c r="A29" s="4">
        <v>20</v>
      </c>
      <c r="B29" s="29" t="s">
        <v>77</v>
      </c>
      <c r="C29" s="29" t="s">
        <v>62</v>
      </c>
      <c r="D29" s="29" t="s">
        <v>78</v>
      </c>
      <c r="E29" s="6">
        <v>4100000</v>
      </c>
      <c r="F29" s="19">
        <f t="shared" si="0"/>
        <v>2460000</v>
      </c>
      <c r="G29" s="19">
        <f t="shared" si="1"/>
        <v>1640000</v>
      </c>
      <c r="H29" s="19">
        <f t="shared" si="2"/>
        <v>820000</v>
      </c>
    </row>
    <row r="30" spans="1:8" ht="47.25" x14ac:dyDescent="0.25">
      <c r="A30" s="4">
        <v>21</v>
      </c>
      <c r="B30" s="29" t="s">
        <v>63</v>
      </c>
      <c r="C30" s="29" t="s">
        <v>64</v>
      </c>
      <c r="D30" s="29" t="s">
        <v>79</v>
      </c>
      <c r="E30" s="6">
        <v>2670000</v>
      </c>
      <c r="F30" s="19">
        <f t="shared" si="0"/>
        <v>1602000</v>
      </c>
      <c r="G30" s="19">
        <f t="shared" si="1"/>
        <v>1068000</v>
      </c>
      <c r="H30" s="19"/>
    </row>
    <row r="31" spans="1:8" ht="31.5" x14ac:dyDescent="0.25">
      <c r="A31" s="4">
        <v>22</v>
      </c>
      <c r="B31" s="29" t="s">
        <v>80</v>
      </c>
      <c r="C31" s="29" t="s">
        <v>81</v>
      </c>
      <c r="D31" s="29" t="s">
        <v>82</v>
      </c>
      <c r="E31" s="6">
        <v>2290000</v>
      </c>
      <c r="F31" s="19">
        <f>E31*0.6</f>
        <v>1374000</v>
      </c>
      <c r="G31" s="19">
        <f t="shared" si="1"/>
        <v>916000</v>
      </c>
      <c r="H31" s="19"/>
    </row>
    <row r="32" spans="1:8" ht="31.5" x14ac:dyDescent="0.25">
      <c r="A32" s="4">
        <v>23</v>
      </c>
      <c r="B32" s="29" t="s">
        <v>83</v>
      </c>
      <c r="C32" s="29" t="s">
        <v>82</v>
      </c>
      <c r="D32" s="29" t="s">
        <v>84</v>
      </c>
      <c r="E32" s="6">
        <v>1850000</v>
      </c>
      <c r="F32" s="19">
        <f t="shared" si="0"/>
        <v>1110000</v>
      </c>
      <c r="G32" s="19">
        <f t="shared" si="1"/>
        <v>740000</v>
      </c>
      <c r="H32" s="19"/>
    </row>
    <row r="33" spans="1:8" ht="47.25" x14ac:dyDescent="0.25">
      <c r="A33" s="4">
        <v>24</v>
      </c>
      <c r="B33" s="29" t="s">
        <v>85</v>
      </c>
      <c r="C33" s="29" t="s">
        <v>86</v>
      </c>
      <c r="D33" s="29" t="s">
        <v>87</v>
      </c>
      <c r="E33" s="6">
        <v>2290000</v>
      </c>
      <c r="F33" s="19">
        <f t="shared" si="0"/>
        <v>1374000</v>
      </c>
      <c r="G33" s="19">
        <f t="shared" si="1"/>
        <v>916000</v>
      </c>
      <c r="H33" s="19"/>
    </row>
    <row r="34" spans="1:8" ht="31.5" x14ac:dyDescent="0.25">
      <c r="A34" s="4">
        <v>25</v>
      </c>
      <c r="B34" s="29" t="s">
        <v>88</v>
      </c>
      <c r="C34" s="29" t="s">
        <v>89</v>
      </c>
      <c r="D34" s="29"/>
      <c r="E34" s="6">
        <v>2320000</v>
      </c>
      <c r="F34" s="19">
        <f t="shared" si="0"/>
        <v>1392000</v>
      </c>
      <c r="G34" s="19">
        <f t="shared" ref="G34:G37" si="3">E34*0.4</f>
        <v>928000</v>
      </c>
      <c r="H34" s="19"/>
    </row>
    <row r="35" spans="1:8" ht="47.25" x14ac:dyDescent="0.25">
      <c r="A35" s="4">
        <v>26</v>
      </c>
      <c r="B35" s="29" t="s">
        <v>90</v>
      </c>
      <c r="C35" s="29" t="s">
        <v>78</v>
      </c>
      <c r="D35" s="29" t="s">
        <v>91</v>
      </c>
      <c r="E35" s="6">
        <v>2410000</v>
      </c>
      <c r="F35" s="19">
        <f t="shared" si="0"/>
        <v>1446000</v>
      </c>
      <c r="G35" s="19">
        <f t="shared" si="3"/>
        <v>964000</v>
      </c>
      <c r="H35" s="19"/>
    </row>
    <row r="36" spans="1:8" s="18" customFormat="1" ht="31.5" x14ac:dyDescent="0.25">
      <c r="A36" s="23">
        <v>27</v>
      </c>
      <c r="B36" s="29" t="s">
        <v>92</v>
      </c>
      <c r="C36" s="29" t="s">
        <v>93</v>
      </c>
      <c r="D36" s="29" t="s">
        <v>94</v>
      </c>
      <c r="E36" s="19">
        <v>1970000</v>
      </c>
      <c r="F36" s="19">
        <f t="shared" si="0"/>
        <v>1182000</v>
      </c>
      <c r="G36" s="19">
        <f t="shared" si="3"/>
        <v>788000</v>
      </c>
      <c r="H36" s="19"/>
    </row>
    <row r="37" spans="1:8" ht="63" x14ac:dyDescent="0.25">
      <c r="A37" s="4">
        <v>28</v>
      </c>
      <c r="B37" s="29" t="s">
        <v>95</v>
      </c>
      <c r="C37" s="29" t="s">
        <v>96</v>
      </c>
      <c r="D37" s="29" t="s">
        <v>97</v>
      </c>
      <c r="E37" s="6">
        <v>2760000</v>
      </c>
      <c r="F37" s="19">
        <f t="shared" si="0"/>
        <v>1656000</v>
      </c>
      <c r="G37" s="19">
        <f t="shared" si="3"/>
        <v>1104000</v>
      </c>
      <c r="H37" s="19"/>
    </row>
    <row r="38" spans="1:8" ht="63" x14ac:dyDescent="0.25">
      <c r="A38" s="4">
        <v>29</v>
      </c>
      <c r="B38" s="29" t="s">
        <v>98</v>
      </c>
      <c r="C38" s="29" t="s">
        <v>99</v>
      </c>
      <c r="D38" s="29" t="s">
        <v>100</v>
      </c>
      <c r="E38" s="6">
        <v>1730000</v>
      </c>
      <c r="F38" s="19">
        <f t="shared" si="0"/>
        <v>1038000</v>
      </c>
      <c r="G38" s="19">
        <f t="shared" ref="G38:G49" si="4">E38*0.4</f>
        <v>692000</v>
      </c>
      <c r="H38" s="19"/>
    </row>
    <row r="39" spans="1:8" ht="47.25" x14ac:dyDescent="0.25">
      <c r="A39" s="4">
        <v>30</v>
      </c>
      <c r="B39" s="29" t="s">
        <v>101</v>
      </c>
      <c r="C39" s="29" t="s">
        <v>68</v>
      </c>
      <c r="D39" s="29" t="s">
        <v>73</v>
      </c>
      <c r="E39" s="6">
        <v>1710000</v>
      </c>
      <c r="F39" s="19">
        <f t="shared" si="0"/>
        <v>1026000</v>
      </c>
      <c r="G39" s="19">
        <f t="shared" si="4"/>
        <v>684000</v>
      </c>
      <c r="H39" s="19"/>
    </row>
    <row r="40" spans="1:8" ht="31.5" x14ac:dyDescent="0.25">
      <c r="A40" s="4">
        <v>31</v>
      </c>
      <c r="B40" s="29" t="s">
        <v>102</v>
      </c>
      <c r="C40" s="29" t="s">
        <v>103</v>
      </c>
      <c r="D40" s="29" t="s">
        <v>104</v>
      </c>
      <c r="E40" s="6">
        <v>1720000</v>
      </c>
      <c r="F40" s="19">
        <f t="shared" si="0"/>
        <v>1032000</v>
      </c>
      <c r="G40" s="19">
        <f t="shared" si="4"/>
        <v>688000</v>
      </c>
      <c r="H40" s="19"/>
    </row>
    <row r="41" spans="1:8" ht="31.5" x14ac:dyDescent="0.25">
      <c r="A41" s="4">
        <v>32</v>
      </c>
      <c r="B41" s="29" t="s">
        <v>105</v>
      </c>
      <c r="C41" s="29" t="s">
        <v>68</v>
      </c>
      <c r="D41" s="29" t="s">
        <v>73</v>
      </c>
      <c r="E41" s="6">
        <v>1770000</v>
      </c>
      <c r="F41" s="19">
        <f t="shared" si="0"/>
        <v>1062000</v>
      </c>
      <c r="G41" s="19">
        <f t="shared" si="4"/>
        <v>708000</v>
      </c>
      <c r="H41" s="19"/>
    </row>
    <row r="42" spans="1:8" ht="31.5" x14ac:dyDescent="0.25">
      <c r="A42" s="4">
        <v>33</v>
      </c>
      <c r="B42" s="30" t="s">
        <v>106</v>
      </c>
      <c r="C42" s="30" t="s">
        <v>107</v>
      </c>
      <c r="D42" s="30" t="s">
        <v>108</v>
      </c>
      <c r="E42" s="6">
        <v>3240000</v>
      </c>
      <c r="F42" s="19">
        <f t="shared" si="0"/>
        <v>1944000</v>
      </c>
      <c r="G42" s="19">
        <f t="shared" si="4"/>
        <v>1296000</v>
      </c>
      <c r="H42" s="19">
        <f t="shared" ref="H42:H49" si="5">E42*0.2</f>
        <v>648000</v>
      </c>
    </row>
    <row r="43" spans="1:8" ht="31.5" x14ac:dyDescent="0.25">
      <c r="A43" s="4">
        <v>34</v>
      </c>
      <c r="B43" s="30" t="s">
        <v>109</v>
      </c>
      <c r="C43" s="30" t="s">
        <v>108</v>
      </c>
      <c r="D43" s="30" t="s">
        <v>110</v>
      </c>
      <c r="E43" s="6">
        <v>2350000</v>
      </c>
      <c r="F43" s="19">
        <f t="shared" si="0"/>
        <v>1410000</v>
      </c>
      <c r="G43" s="19">
        <f t="shared" si="4"/>
        <v>940000</v>
      </c>
      <c r="H43" s="19">
        <f t="shared" si="5"/>
        <v>470000</v>
      </c>
    </row>
    <row r="44" spans="1:8" ht="31.5" x14ac:dyDescent="0.25">
      <c r="A44" s="4">
        <v>35</v>
      </c>
      <c r="B44" s="30" t="s">
        <v>111</v>
      </c>
      <c r="C44" s="30" t="s">
        <v>108</v>
      </c>
      <c r="D44" s="30" t="s">
        <v>112</v>
      </c>
      <c r="E44" s="6">
        <v>2100000</v>
      </c>
      <c r="F44" s="19">
        <f t="shared" si="0"/>
        <v>1260000</v>
      </c>
      <c r="G44" s="19">
        <f t="shared" si="4"/>
        <v>840000</v>
      </c>
      <c r="H44" s="19">
        <f t="shared" si="5"/>
        <v>420000</v>
      </c>
    </row>
    <row r="45" spans="1:8" ht="31.5" x14ac:dyDescent="0.25">
      <c r="A45" s="4">
        <v>36</v>
      </c>
      <c r="B45" s="30" t="s">
        <v>113</v>
      </c>
      <c r="C45" s="30" t="s">
        <v>114</v>
      </c>
      <c r="D45" s="30" t="s">
        <v>115</v>
      </c>
      <c r="E45" s="6">
        <v>2230000</v>
      </c>
      <c r="F45" s="19">
        <f t="shared" si="0"/>
        <v>1338000</v>
      </c>
      <c r="G45" s="19">
        <f t="shared" si="4"/>
        <v>892000</v>
      </c>
      <c r="H45" s="19">
        <f t="shared" si="5"/>
        <v>446000</v>
      </c>
    </row>
    <row r="46" spans="1:8" ht="15.75" x14ac:dyDescent="0.25">
      <c r="A46" s="4">
        <v>37</v>
      </c>
      <c r="B46" s="30" t="s">
        <v>116</v>
      </c>
      <c r="C46" s="30" t="s">
        <v>117</v>
      </c>
      <c r="D46" s="30" t="s">
        <v>118</v>
      </c>
      <c r="E46" s="6">
        <v>2180000</v>
      </c>
      <c r="F46" s="19">
        <f t="shared" si="0"/>
        <v>1308000</v>
      </c>
      <c r="G46" s="19">
        <f t="shared" si="4"/>
        <v>872000</v>
      </c>
      <c r="H46" s="19">
        <f t="shared" si="5"/>
        <v>436000</v>
      </c>
    </row>
    <row r="47" spans="1:8" ht="47.25" x14ac:dyDescent="0.25">
      <c r="A47" s="4">
        <v>38</v>
      </c>
      <c r="B47" s="30" t="s">
        <v>119</v>
      </c>
      <c r="C47" s="30" t="s">
        <v>118</v>
      </c>
      <c r="D47" s="30" t="s">
        <v>120</v>
      </c>
      <c r="E47" s="6">
        <v>1330000</v>
      </c>
      <c r="F47" s="19">
        <f t="shared" si="0"/>
        <v>798000</v>
      </c>
      <c r="G47" s="19">
        <f t="shared" si="4"/>
        <v>532000</v>
      </c>
      <c r="H47" s="19"/>
    </row>
    <row r="48" spans="1:8" ht="31.5" x14ac:dyDescent="0.25">
      <c r="A48" s="4">
        <v>39</v>
      </c>
      <c r="B48" s="30" t="s">
        <v>121</v>
      </c>
      <c r="C48" s="30" t="s">
        <v>115</v>
      </c>
      <c r="D48" s="30" t="s">
        <v>122</v>
      </c>
      <c r="E48" s="6">
        <v>1140000</v>
      </c>
      <c r="F48" s="19">
        <f t="shared" si="0"/>
        <v>684000</v>
      </c>
      <c r="G48" s="19">
        <f t="shared" si="4"/>
        <v>456000</v>
      </c>
      <c r="H48" s="19">
        <f t="shared" si="5"/>
        <v>228000</v>
      </c>
    </row>
    <row r="49" spans="1:8" ht="15.75" x14ac:dyDescent="0.25">
      <c r="A49" s="4">
        <v>40</v>
      </c>
      <c r="B49" s="30" t="s">
        <v>123</v>
      </c>
      <c r="C49" s="7"/>
      <c r="D49" s="7"/>
      <c r="E49" s="6">
        <v>7220000</v>
      </c>
      <c r="F49" s="19">
        <f t="shared" ref="F49" si="6">E49*0.6</f>
        <v>4332000</v>
      </c>
      <c r="G49" s="19">
        <f t="shared" si="4"/>
        <v>2888000</v>
      </c>
      <c r="H49" s="19">
        <f t="shared" si="5"/>
        <v>1444000</v>
      </c>
    </row>
    <row r="50" spans="1:8" ht="31.5" x14ac:dyDescent="0.25">
      <c r="A50" s="4">
        <v>41</v>
      </c>
      <c r="B50" s="30" t="s">
        <v>124</v>
      </c>
      <c r="C50" s="7"/>
      <c r="D50" s="7"/>
      <c r="E50" s="6">
        <v>5150000</v>
      </c>
      <c r="F50" s="19">
        <f t="shared" si="0"/>
        <v>3090000</v>
      </c>
      <c r="G50" s="19">
        <f t="shared" ref="G50" si="7">E50*0.4</f>
        <v>2060000</v>
      </c>
      <c r="H50" s="19">
        <f t="shared" ref="H50" si="8">E50*0.2</f>
        <v>1030000</v>
      </c>
    </row>
    <row r="51" spans="1:8" ht="31.5" x14ac:dyDescent="0.25">
      <c r="A51" s="4">
        <v>42</v>
      </c>
      <c r="B51" s="30" t="s">
        <v>125</v>
      </c>
      <c r="C51" s="7"/>
      <c r="D51" s="7"/>
      <c r="E51" s="20">
        <v>11950000</v>
      </c>
      <c r="F51" s="19">
        <f t="shared" ref="F51:F55" si="9">E51*0.6</f>
        <v>7170000</v>
      </c>
      <c r="G51" s="19">
        <f t="shared" ref="G51:G55" si="10">E51*0.4</f>
        <v>4780000</v>
      </c>
      <c r="H51" s="19">
        <f t="shared" ref="H51:H55" si="11">E51*0.2</f>
        <v>2390000</v>
      </c>
    </row>
    <row r="52" spans="1:8" ht="15.75" x14ac:dyDescent="0.25">
      <c r="A52" s="4">
        <v>43</v>
      </c>
      <c r="B52" s="30" t="s">
        <v>126</v>
      </c>
      <c r="C52" s="30" t="s">
        <v>117</v>
      </c>
      <c r="D52" s="30" t="s">
        <v>127</v>
      </c>
      <c r="E52" s="20">
        <v>1860000</v>
      </c>
      <c r="F52" s="19">
        <f t="shared" si="9"/>
        <v>1116000</v>
      </c>
      <c r="G52" s="19">
        <f t="shared" si="10"/>
        <v>744000</v>
      </c>
      <c r="H52" s="19">
        <f t="shared" si="11"/>
        <v>372000</v>
      </c>
    </row>
    <row r="53" spans="1:8" ht="15.75" x14ac:dyDescent="0.25">
      <c r="A53" s="4">
        <v>44</v>
      </c>
      <c r="B53" s="30" t="s">
        <v>128</v>
      </c>
      <c r="C53" s="7"/>
      <c r="D53" s="7"/>
      <c r="E53" s="20">
        <v>1850000</v>
      </c>
      <c r="F53" s="19">
        <f t="shared" si="9"/>
        <v>1110000</v>
      </c>
      <c r="G53" s="19">
        <f t="shared" si="10"/>
        <v>740000</v>
      </c>
      <c r="H53" s="19">
        <f t="shared" si="11"/>
        <v>370000</v>
      </c>
    </row>
    <row r="54" spans="1:8" ht="31.5" x14ac:dyDescent="0.25">
      <c r="A54" s="4">
        <v>45</v>
      </c>
      <c r="B54" s="30" t="s">
        <v>129</v>
      </c>
      <c r="C54" s="7"/>
      <c r="D54" s="7"/>
      <c r="E54" s="20">
        <v>1860000</v>
      </c>
      <c r="F54" s="19">
        <f t="shared" si="9"/>
        <v>1116000</v>
      </c>
      <c r="G54" s="19">
        <f t="shared" si="10"/>
        <v>744000</v>
      </c>
      <c r="H54" s="19">
        <f t="shared" si="11"/>
        <v>372000</v>
      </c>
    </row>
    <row r="55" spans="1:8" ht="15.75" x14ac:dyDescent="0.25">
      <c r="A55" s="4">
        <v>46</v>
      </c>
      <c r="B55" s="30" t="s">
        <v>130</v>
      </c>
      <c r="C55" s="30" t="s">
        <v>131</v>
      </c>
      <c r="D55" s="30" t="s">
        <v>132</v>
      </c>
      <c r="E55" s="20">
        <v>1870000</v>
      </c>
      <c r="F55" s="19">
        <f t="shared" si="9"/>
        <v>1122000</v>
      </c>
      <c r="G55" s="19">
        <f t="shared" si="10"/>
        <v>748000</v>
      </c>
      <c r="H55" s="19">
        <f t="shared" si="11"/>
        <v>374000</v>
      </c>
    </row>
    <row r="56" spans="1:8" ht="15.75" x14ac:dyDescent="0.25">
      <c r="A56" s="57" t="s">
        <v>159</v>
      </c>
      <c r="B56" s="57"/>
      <c r="C56" s="57"/>
      <c r="D56" s="57"/>
      <c r="E56" s="57"/>
      <c r="F56" s="57"/>
      <c r="G56" s="57"/>
      <c r="H56" s="57"/>
    </row>
    <row r="57" spans="1:8" ht="15.75" x14ac:dyDescent="0.25">
      <c r="A57" s="58" t="s">
        <v>8</v>
      </c>
      <c r="B57" s="58"/>
      <c r="C57" s="58"/>
      <c r="D57" s="58"/>
      <c r="E57" s="59"/>
      <c r="F57" s="59"/>
      <c r="G57" s="59"/>
      <c r="H57" s="59"/>
    </row>
    <row r="58" spans="1:8" ht="15.75" x14ac:dyDescent="0.25">
      <c r="A58" s="4">
        <v>1</v>
      </c>
      <c r="B58" s="29" t="s">
        <v>158</v>
      </c>
      <c r="C58" s="31"/>
      <c r="D58" s="38"/>
      <c r="E58" s="34">
        <v>350000</v>
      </c>
      <c r="F58" s="32"/>
      <c r="G58" s="32"/>
      <c r="H58" s="32"/>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sheetData>
  <mergeCells count="12">
    <mergeCell ref="A56:H56"/>
    <mergeCell ref="A57:H57"/>
    <mergeCell ref="C12:D12"/>
    <mergeCell ref="A2:B2"/>
    <mergeCell ref="G2:H2"/>
    <mergeCell ref="A5:H5"/>
    <mergeCell ref="A6:H6"/>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55"/>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22</v>
      </c>
      <c r="H2" s="52"/>
    </row>
    <row r="3" spans="1:8" ht="15.75" x14ac:dyDescent="0.25">
      <c r="A3" s="12"/>
      <c r="B3" s="13"/>
      <c r="C3" s="13"/>
      <c r="D3" s="13"/>
      <c r="E3" s="14"/>
      <c r="F3" s="14"/>
      <c r="G3" s="14"/>
      <c r="H3" s="14"/>
    </row>
    <row r="4" spans="1:8" ht="15.75" x14ac:dyDescent="0.25">
      <c r="A4" s="56" t="s">
        <v>152</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20</v>
      </c>
      <c r="F7" s="55"/>
      <c r="G7" s="55"/>
      <c r="H7" s="55"/>
    </row>
    <row r="8" spans="1:8" ht="15.75" x14ac:dyDescent="0.25">
      <c r="A8" s="55"/>
      <c r="B8" s="55"/>
      <c r="C8" s="8" t="s">
        <v>6</v>
      </c>
      <c r="D8" s="8" t="s">
        <v>7</v>
      </c>
      <c r="E8" s="15" t="s">
        <v>4</v>
      </c>
      <c r="F8" s="15" t="s">
        <v>10</v>
      </c>
      <c r="G8" s="15" t="s">
        <v>11</v>
      </c>
      <c r="H8" s="15" t="s">
        <v>12</v>
      </c>
    </row>
    <row r="9" spans="1:8" ht="15.75" x14ac:dyDescent="0.25">
      <c r="A9" s="8">
        <v>1</v>
      </c>
      <c r="B9" s="39" t="s">
        <v>162</v>
      </c>
      <c r="C9" s="30"/>
      <c r="D9" s="30"/>
      <c r="E9" s="4"/>
      <c r="F9" s="4"/>
      <c r="G9" s="4"/>
      <c r="H9" s="4"/>
    </row>
    <row r="10" spans="1:8" ht="31.5" x14ac:dyDescent="0.25">
      <c r="A10" s="4">
        <v>1</v>
      </c>
      <c r="B10" s="40" t="s">
        <v>133</v>
      </c>
      <c r="C10" s="40" t="s">
        <v>134</v>
      </c>
      <c r="D10" s="40" t="s">
        <v>135</v>
      </c>
      <c r="E10" s="6">
        <v>1100000</v>
      </c>
      <c r="F10" s="19">
        <f t="shared" ref="F10:F18" si="0">E10*0.6</f>
        <v>660000</v>
      </c>
      <c r="G10" s="19">
        <f t="shared" ref="G10:G18" si="1">E10*0.4</f>
        <v>440000</v>
      </c>
      <c r="H10" s="19"/>
    </row>
    <row r="11" spans="1:8" ht="31.5" x14ac:dyDescent="0.25">
      <c r="A11" s="4">
        <f>1+A10</f>
        <v>2</v>
      </c>
      <c r="B11" s="40" t="s">
        <v>136</v>
      </c>
      <c r="C11" s="40" t="s">
        <v>137</v>
      </c>
      <c r="D11" s="40" t="s">
        <v>138</v>
      </c>
      <c r="E11" s="6">
        <v>480000</v>
      </c>
      <c r="F11" s="19">
        <f t="shared" si="0"/>
        <v>288000</v>
      </c>
      <c r="G11" s="19"/>
      <c r="H11" s="19"/>
    </row>
    <row r="12" spans="1:8" ht="15.75" x14ac:dyDescent="0.25">
      <c r="A12" s="4">
        <f t="shared" ref="A12:A18" si="2">1+A11</f>
        <v>3</v>
      </c>
      <c r="B12" s="60" t="s">
        <v>139</v>
      </c>
      <c r="C12" s="60"/>
      <c r="D12" s="40"/>
      <c r="E12" s="6">
        <v>1100000</v>
      </c>
      <c r="F12" s="19">
        <f t="shared" si="0"/>
        <v>660000</v>
      </c>
      <c r="G12" s="19">
        <f t="shared" si="1"/>
        <v>440000</v>
      </c>
      <c r="H12" s="19">
        <f t="shared" ref="H12:H18" si="3">E12*0.2</f>
        <v>220000</v>
      </c>
    </row>
    <row r="13" spans="1:8" ht="30" x14ac:dyDescent="0.25">
      <c r="A13" s="4">
        <f t="shared" si="2"/>
        <v>4</v>
      </c>
      <c r="B13" s="41" t="s">
        <v>148</v>
      </c>
      <c r="C13" s="41" t="s">
        <v>149</v>
      </c>
      <c r="D13" s="42" t="str">
        <f t="shared" ref="D13" si="4">IF(AND(B13&lt;&gt;0,C13&lt;&gt;0),A13&amp;": "&amp;"Từ "&amp;B13&amp;" đến "&amp;C13,A13)</f>
        <v>4: Từ Đầy ngõ đi thôn Pò Pheo đến hết xóm Cốc Hắt</v>
      </c>
      <c r="E13" s="6">
        <v>970000</v>
      </c>
      <c r="F13" s="19">
        <f t="shared" ref="F13" si="5">E13*0.6</f>
        <v>582000</v>
      </c>
      <c r="G13" s="19">
        <f t="shared" ref="G13" si="6">E13*0.4</f>
        <v>388000</v>
      </c>
      <c r="H13" s="19">
        <f t="shared" ref="H13" si="7">E13*0.2</f>
        <v>194000</v>
      </c>
    </row>
    <row r="14" spans="1:8" s="45" customFormat="1" ht="15.75" x14ac:dyDescent="0.25">
      <c r="A14" s="8">
        <v>2</v>
      </c>
      <c r="B14" s="39" t="s">
        <v>163</v>
      </c>
      <c r="C14" s="39"/>
      <c r="D14" s="39"/>
      <c r="E14" s="43"/>
      <c r="F14" s="44"/>
      <c r="G14" s="44"/>
      <c r="H14" s="44"/>
    </row>
    <row r="15" spans="1:8" ht="31.5" x14ac:dyDescent="0.25">
      <c r="A15" s="4">
        <v>1</v>
      </c>
      <c r="B15" s="40" t="s">
        <v>140</v>
      </c>
      <c r="C15" s="40" t="s">
        <v>141</v>
      </c>
      <c r="D15" s="40" t="s">
        <v>142</v>
      </c>
      <c r="E15" s="6">
        <v>610000</v>
      </c>
      <c r="F15" s="19">
        <f t="shared" si="0"/>
        <v>366000</v>
      </c>
      <c r="G15" s="19">
        <f t="shared" si="1"/>
        <v>244000</v>
      </c>
      <c r="H15" s="19"/>
    </row>
    <row r="16" spans="1:8" ht="31.5" x14ac:dyDescent="0.25">
      <c r="A16" s="4">
        <f t="shared" si="2"/>
        <v>2</v>
      </c>
      <c r="B16" s="40" t="s">
        <v>143</v>
      </c>
      <c r="C16" s="40" t="s">
        <v>144</v>
      </c>
      <c r="D16" s="40" t="s">
        <v>145</v>
      </c>
      <c r="E16" s="6">
        <v>580000</v>
      </c>
      <c r="F16" s="19">
        <f t="shared" si="0"/>
        <v>348000</v>
      </c>
      <c r="G16" s="19">
        <f t="shared" si="1"/>
        <v>232000</v>
      </c>
      <c r="H16" s="19"/>
    </row>
    <row r="17" spans="1:8" ht="45" x14ac:dyDescent="0.25">
      <c r="A17" s="4">
        <f t="shared" si="2"/>
        <v>3</v>
      </c>
      <c r="B17" s="46" t="s">
        <v>146</v>
      </c>
      <c r="C17" s="35" t="s">
        <v>147</v>
      </c>
      <c r="D17" s="42" t="str">
        <f t="shared" ref="D17:D18" si="8">IF(AND(B17&lt;&gt;0,C17&lt;&gt;0),A17&amp;": "&amp;"Từ "&amp;B17&amp;" đến "&amp;C17,A17)</f>
        <v>3: Từ Ủy ban nhân dân xã Hoàng Việt cũ đến hết thôn Nà Phai</v>
      </c>
      <c r="E17" s="6">
        <v>1690000</v>
      </c>
      <c r="F17" s="19">
        <f t="shared" si="0"/>
        <v>1014000</v>
      </c>
      <c r="G17" s="19">
        <f t="shared" si="1"/>
        <v>676000</v>
      </c>
      <c r="H17" s="19">
        <f t="shared" si="3"/>
        <v>338000</v>
      </c>
    </row>
    <row r="18" spans="1:8" ht="30" x14ac:dyDescent="0.25">
      <c r="A18" s="4">
        <f t="shared" si="2"/>
        <v>4</v>
      </c>
      <c r="B18" s="41" t="s">
        <v>150</v>
      </c>
      <c r="C18" s="41" t="s">
        <v>151</v>
      </c>
      <c r="D18" s="42" t="str">
        <f t="shared" si="8"/>
        <v>4: Từ Ngã ba Vũng Lài đến hết địa giới xã Bắc Hùng cũ</v>
      </c>
      <c r="E18" s="6">
        <v>380000</v>
      </c>
      <c r="F18" s="19">
        <f t="shared" si="0"/>
        <v>228000</v>
      </c>
      <c r="G18" s="19">
        <f t="shared" si="1"/>
        <v>152000</v>
      </c>
      <c r="H18" s="19">
        <f t="shared" si="3"/>
        <v>76000</v>
      </c>
    </row>
    <row r="19" spans="1:8" ht="15.75" x14ac:dyDescent="0.25">
      <c r="A19" s="57" t="s">
        <v>164</v>
      </c>
      <c r="B19" s="57"/>
      <c r="C19" s="57"/>
      <c r="D19" s="57"/>
      <c r="E19" s="57"/>
      <c r="F19" s="57"/>
      <c r="G19" s="57"/>
      <c r="H19" s="57"/>
    </row>
    <row r="20" spans="1:8" ht="15.75" x14ac:dyDescent="0.25">
      <c r="A20" s="58" t="s">
        <v>9</v>
      </c>
      <c r="B20" s="58"/>
      <c r="C20" s="58"/>
      <c r="D20" s="58"/>
      <c r="E20" s="58"/>
      <c r="F20" s="58"/>
      <c r="G20" s="58"/>
      <c r="H20" s="58"/>
    </row>
    <row r="21" spans="1:8" ht="31.5" x14ac:dyDescent="0.25">
      <c r="A21" s="4">
        <v>1</v>
      </c>
      <c r="B21" s="7" t="s">
        <v>165</v>
      </c>
      <c r="C21" s="21"/>
      <c r="D21" s="21"/>
      <c r="E21" s="33">
        <v>207000</v>
      </c>
      <c r="F21" s="32"/>
      <c r="G21" s="32"/>
      <c r="H21" s="32"/>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sheetData>
  <mergeCells count="12">
    <mergeCell ref="A20:H20"/>
    <mergeCell ref="A19:H19"/>
    <mergeCell ref="A2:B2"/>
    <mergeCell ref="G2:H2"/>
    <mergeCell ref="A4:H4"/>
    <mergeCell ref="A5:H5"/>
    <mergeCell ref="A6:H6"/>
    <mergeCell ref="A7:A8"/>
    <mergeCell ref="B7:B8"/>
    <mergeCell ref="C7:D7"/>
    <mergeCell ref="E7:H7"/>
    <mergeCell ref="B12:C12"/>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10"/>
  <sheetViews>
    <sheetView view="pageBreakPreview" zoomScaleNormal="100" zoomScaleSheetLayoutView="100" workbookViewId="0">
      <selection activeCell="E12" sqref="E12"/>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19</v>
      </c>
      <c r="H2" s="52"/>
    </row>
    <row r="3" spans="1:8" ht="15.75" x14ac:dyDescent="0.25">
      <c r="A3" s="12"/>
      <c r="B3" s="13"/>
      <c r="C3" s="13"/>
      <c r="D3" s="13"/>
      <c r="E3" s="14"/>
      <c r="F3" s="14"/>
      <c r="G3" s="14"/>
      <c r="H3" s="14"/>
    </row>
    <row r="4" spans="1:8" ht="15.75" x14ac:dyDescent="0.25">
      <c r="A4" s="56" t="s">
        <v>153</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155</v>
      </c>
      <c r="F7" s="55"/>
      <c r="G7" s="55"/>
      <c r="H7" s="55"/>
    </row>
    <row r="8" spans="1:8" ht="15.75" x14ac:dyDescent="0.25">
      <c r="A8" s="55"/>
      <c r="B8" s="55"/>
      <c r="C8" s="8" t="s">
        <v>6</v>
      </c>
      <c r="D8" s="8" t="s">
        <v>7</v>
      </c>
      <c r="E8" s="15" t="s">
        <v>4</v>
      </c>
      <c r="F8" s="15" t="s">
        <v>10</v>
      </c>
      <c r="G8" s="15" t="s">
        <v>11</v>
      </c>
      <c r="H8" s="15" t="s">
        <v>12</v>
      </c>
    </row>
    <row r="9" spans="1:8" s="18" customFormat="1" ht="15.75" x14ac:dyDescent="0.25">
      <c r="A9" s="17" t="s">
        <v>0</v>
      </c>
      <c r="B9" s="16" t="s">
        <v>158</v>
      </c>
      <c r="C9" s="16"/>
      <c r="D9" s="16"/>
      <c r="E9" s="17"/>
      <c r="F9" s="17"/>
      <c r="G9" s="17"/>
      <c r="H9" s="17"/>
    </row>
    <row r="10" spans="1:8" ht="31.5" x14ac:dyDescent="0.25">
      <c r="A10" s="4">
        <v>1</v>
      </c>
      <c r="B10" s="29" t="s">
        <v>29</v>
      </c>
      <c r="C10" s="29" t="s">
        <v>30</v>
      </c>
      <c r="D10" s="29" t="s">
        <v>31</v>
      </c>
      <c r="E10" s="6">
        <f>'28.1. Đất ở tại đô thị '!E10*0.8</f>
        <v>9496000</v>
      </c>
      <c r="F10" s="6">
        <f>'28.1. Đất ở tại đô thị '!F10*0.8</f>
        <v>5697600</v>
      </c>
      <c r="G10" s="6">
        <f>'28.1. Đất ở tại đô thị '!G10*0.8</f>
        <v>3798400</v>
      </c>
      <c r="H10" s="6">
        <f>'28.1. Đất ở tại đô thị '!H10*0.8</f>
        <v>1899200</v>
      </c>
    </row>
    <row r="11" spans="1:8" ht="31.5" x14ac:dyDescent="0.25">
      <c r="A11" s="4">
        <v>2</v>
      </c>
      <c r="B11" s="29" t="s">
        <v>32</v>
      </c>
      <c r="C11" s="29" t="s">
        <v>33</v>
      </c>
      <c r="D11" s="29" t="s">
        <v>34</v>
      </c>
      <c r="E11" s="6">
        <f>'28.1. Đất ở tại đô thị '!E11*0.8</f>
        <v>9576000</v>
      </c>
      <c r="F11" s="6">
        <f>'28.1. Đất ở tại đô thị '!F11*0.8</f>
        <v>5745600</v>
      </c>
      <c r="G11" s="6">
        <f>'28.1. Đất ở tại đô thị '!G11*0.8</f>
        <v>3830400</v>
      </c>
      <c r="H11" s="6">
        <f>'28.1. Đất ở tại đô thị '!H11*0.8</f>
        <v>1915200</v>
      </c>
    </row>
    <row r="12" spans="1:8" ht="31.5" x14ac:dyDescent="0.25">
      <c r="A12" s="4">
        <v>3</v>
      </c>
      <c r="B12" s="29" t="s">
        <v>35</v>
      </c>
      <c r="C12" s="50" t="s">
        <v>36</v>
      </c>
      <c r="D12" s="50"/>
      <c r="E12" s="6">
        <f>'28.1. Đất ở tại đô thị '!E12*0.8</f>
        <v>8520000</v>
      </c>
      <c r="F12" s="6">
        <f>'28.1. Đất ở tại đô thị '!F12*0.8</f>
        <v>5112000</v>
      </c>
      <c r="G12" s="6">
        <f>'28.1. Đất ở tại đô thị '!G12*0.8</f>
        <v>3408000</v>
      </c>
      <c r="H12" s="6">
        <f>'28.1. Đất ở tại đô thị '!H12*0.8</f>
        <v>1704000</v>
      </c>
    </row>
    <row r="13" spans="1:8" ht="31.5" x14ac:dyDescent="0.25">
      <c r="A13" s="4">
        <v>4</v>
      </c>
      <c r="B13" s="29" t="s">
        <v>37</v>
      </c>
      <c r="C13" s="29" t="s">
        <v>38</v>
      </c>
      <c r="D13" s="29" t="s">
        <v>39</v>
      </c>
      <c r="E13" s="6">
        <f>'28.1. Đất ở tại đô thị '!E13*0.8</f>
        <v>8136000</v>
      </c>
      <c r="F13" s="6">
        <f>'28.1. Đất ở tại đô thị '!F13*0.8</f>
        <v>4881600</v>
      </c>
      <c r="G13" s="6">
        <f>'28.1. Đất ở tại đô thị '!G13*0.8</f>
        <v>3254400</v>
      </c>
      <c r="H13" s="6">
        <f>'28.1. Đất ở tại đô thị '!H13*0.8</f>
        <v>1627200</v>
      </c>
    </row>
    <row r="14" spans="1:8" ht="47.25" x14ac:dyDescent="0.25">
      <c r="A14" s="4">
        <v>5</v>
      </c>
      <c r="B14" s="29" t="s">
        <v>40</v>
      </c>
      <c r="C14" s="29" t="s">
        <v>41</v>
      </c>
      <c r="D14" s="29" t="s">
        <v>42</v>
      </c>
      <c r="E14" s="6">
        <f>'28.1. Đất ở tại đô thị '!E14*0.8</f>
        <v>8376000</v>
      </c>
      <c r="F14" s="6">
        <f>'28.1. Đất ở tại đô thị '!F14*0.8</f>
        <v>5025600</v>
      </c>
      <c r="G14" s="6">
        <f>'28.1. Đất ở tại đô thị '!G14*0.8</f>
        <v>3350400</v>
      </c>
      <c r="H14" s="6">
        <f>'28.1. Đất ở tại đô thị '!H14*0.8</f>
        <v>1675200</v>
      </c>
    </row>
    <row r="15" spans="1:8" ht="47.25" x14ac:dyDescent="0.25">
      <c r="A15" s="4">
        <v>6</v>
      </c>
      <c r="B15" s="29" t="s">
        <v>43</v>
      </c>
      <c r="C15" s="29" t="s">
        <v>44</v>
      </c>
      <c r="D15" s="29" t="s">
        <v>41</v>
      </c>
      <c r="E15" s="6">
        <f>'28.1. Đất ở tại đô thị '!E15*0.8</f>
        <v>8688000</v>
      </c>
      <c r="F15" s="6">
        <f>'28.1. Đất ở tại đô thị '!F15*0.8</f>
        <v>5212800</v>
      </c>
      <c r="G15" s="6">
        <f>'28.1. Đất ở tại đô thị '!G15*0.8</f>
        <v>3475200</v>
      </c>
      <c r="H15" s="6">
        <f>'28.1. Đất ở tại đô thị '!H15*0.8</f>
        <v>1737600</v>
      </c>
    </row>
    <row r="16" spans="1:8" ht="47.25" x14ac:dyDescent="0.25">
      <c r="A16" s="4">
        <v>7</v>
      </c>
      <c r="B16" s="29" t="s">
        <v>45</v>
      </c>
      <c r="C16" s="29" t="s">
        <v>46</v>
      </c>
      <c r="D16" s="29" t="s">
        <v>47</v>
      </c>
      <c r="E16" s="6">
        <f>'28.1. Đất ở tại đô thị '!E16*0.8</f>
        <v>7592000</v>
      </c>
      <c r="F16" s="6">
        <f>'28.1. Đất ở tại đô thị '!F16*0.8</f>
        <v>4555200</v>
      </c>
      <c r="G16" s="6">
        <f>'28.1. Đất ở tại đô thị '!G16*0.8</f>
        <v>3036800</v>
      </c>
      <c r="H16" s="6">
        <f>'28.1. Đất ở tại đô thị '!H16*0.8</f>
        <v>1518400</v>
      </c>
    </row>
    <row r="17" spans="1:8" ht="31.5" x14ac:dyDescent="0.25">
      <c r="A17" s="4">
        <v>8</v>
      </c>
      <c r="B17" s="29" t="s">
        <v>48</v>
      </c>
      <c r="C17" s="29" t="s">
        <v>39</v>
      </c>
      <c r="D17" s="29" t="s">
        <v>49</v>
      </c>
      <c r="E17" s="6">
        <f>'28.1. Đất ở tại đô thị '!E17*0.8</f>
        <v>8304000</v>
      </c>
      <c r="F17" s="6">
        <f>'28.1. Đất ở tại đô thị '!F17*0.8</f>
        <v>4982400</v>
      </c>
      <c r="G17" s="6">
        <f>'28.1. Đất ở tại đô thị '!G17*0.8</f>
        <v>3321600</v>
      </c>
      <c r="H17" s="6">
        <f>'28.1. Đất ở tại đô thị '!H17*0.8</f>
        <v>1660800</v>
      </c>
    </row>
    <row r="18" spans="1:8" ht="31.5" x14ac:dyDescent="0.25">
      <c r="A18" s="4">
        <v>9</v>
      </c>
      <c r="B18" s="29" t="s">
        <v>50</v>
      </c>
      <c r="C18" s="29" t="s">
        <v>51</v>
      </c>
      <c r="D18" s="29" t="s">
        <v>52</v>
      </c>
      <c r="E18" s="6">
        <f>'28.1. Đất ở tại đô thị '!E18*0.8</f>
        <v>6248000</v>
      </c>
      <c r="F18" s="6">
        <f>'28.1. Đất ở tại đô thị '!F18*0.8</f>
        <v>3748800</v>
      </c>
      <c r="G18" s="6">
        <f>'28.1. Đất ở tại đô thị '!G18*0.8</f>
        <v>2499200</v>
      </c>
      <c r="H18" s="6">
        <f>'28.1. Đất ở tại đô thị '!H18*0.8</f>
        <v>1249600</v>
      </c>
    </row>
    <row r="19" spans="1:8" ht="31.5" x14ac:dyDescent="0.25">
      <c r="A19" s="4">
        <v>10</v>
      </c>
      <c r="B19" s="29" t="s">
        <v>53</v>
      </c>
      <c r="C19" s="29" t="s">
        <v>31</v>
      </c>
      <c r="D19" s="29" t="s">
        <v>54</v>
      </c>
      <c r="E19" s="6">
        <f>'28.1. Đất ở tại đô thị '!E19*0.8</f>
        <v>6112000</v>
      </c>
      <c r="F19" s="6">
        <f>'28.1. Đất ở tại đô thị '!F19*0.8</f>
        <v>3667200</v>
      </c>
      <c r="G19" s="6">
        <f>'28.1. Đất ở tại đô thị '!G19*0.8</f>
        <v>2444800</v>
      </c>
      <c r="H19" s="6">
        <f>'28.1. Đất ở tại đô thị '!H19*0.8</f>
        <v>1222400</v>
      </c>
    </row>
    <row r="20" spans="1:8" ht="31.5" x14ac:dyDescent="0.25">
      <c r="A20" s="4">
        <v>11</v>
      </c>
      <c r="B20" s="29" t="s">
        <v>55</v>
      </c>
      <c r="C20" s="29" t="s">
        <v>56</v>
      </c>
      <c r="D20" s="29" t="s">
        <v>57</v>
      </c>
      <c r="E20" s="6">
        <f>'28.1. Đất ở tại đô thị '!E20*0.8</f>
        <v>6184000</v>
      </c>
      <c r="F20" s="6">
        <f>'28.1. Đất ở tại đô thị '!F20*0.8</f>
        <v>3710400</v>
      </c>
      <c r="G20" s="6">
        <f>'28.1. Đất ở tại đô thị '!G20*0.8</f>
        <v>2473600</v>
      </c>
      <c r="H20" s="6">
        <f>'28.1. Đất ở tại đô thị '!H20*0.8</f>
        <v>1236800</v>
      </c>
    </row>
    <row r="21" spans="1:8" ht="47.25" x14ac:dyDescent="0.25">
      <c r="A21" s="4">
        <v>12</v>
      </c>
      <c r="B21" s="29" t="s">
        <v>58</v>
      </c>
      <c r="C21" s="29" t="s">
        <v>59</v>
      </c>
      <c r="D21" s="29" t="s">
        <v>60</v>
      </c>
      <c r="E21" s="6">
        <f>'28.1. Đất ở tại đô thị '!E21*0.8</f>
        <v>5464000</v>
      </c>
      <c r="F21" s="6">
        <f>'28.1. Đất ở tại đô thị '!F21*0.8</f>
        <v>3278400</v>
      </c>
      <c r="G21" s="6">
        <f>'28.1. Đất ở tại đô thị '!G21*0.8</f>
        <v>2185600</v>
      </c>
      <c r="H21" s="6">
        <f>'28.1. Đất ở tại đô thị '!H21*0.8</f>
        <v>1092800</v>
      </c>
    </row>
    <row r="22" spans="1:8" ht="47.25" x14ac:dyDescent="0.25">
      <c r="A22" s="4">
        <v>13</v>
      </c>
      <c r="B22" s="29" t="s">
        <v>61</v>
      </c>
      <c r="C22" s="29" t="s">
        <v>46</v>
      </c>
      <c r="D22" s="29" t="s">
        <v>62</v>
      </c>
      <c r="E22" s="6">
        <f>'28.1. Đất ở tại đô thị '!E22*0.8</f>
        <v>5504000</v>
      </c>
      <c r="F22" s="6">
        <f>'28.1. Đất ở tại đô thị '!F22*0.8</f>
        <v>3302400</v>
      </c>
      <c r="G22" s="6">
        <f>'28.1. Đất ở tại đô thị '!G22*0.8</f>
        <v>2201600</v>
      </c>
      <c r="H22" s="6">
        <f>'28.1. Đất ở tại đô thị '!H22*0.8</f>
        <v>1100800</v>
      </c>
    </row>
    <row r="23" spans="1:8" ht="31.5" x14ac:dyDescent="0.25">
      <c r="A23" s="4">
        <v>14</v>
      </c>
      <c r="B23" s="29" t="s">
        <v>63</v>
      </c>
      <c r="C23" s="29" t="s">
        <v>34</v>
      </c>
      <c r="D23" s="29" t="s">
        <v>64</v>
      </c>
      <c r="E23" s="6">
        <f>'28.1. Đất ở tại đô thị '!E23*0.8</f>
        <v>5520000</v>
      </c>
      <c r="F23" s="6">
        <f>'28.1. Đất ở tại đô thị '!F23*0.8</f>
        <v>3312000</v>
      </c>
      <c r="G23" s="6">
        <f>'28.1. Đất ở tại đô thị '!G23*0.8</f>
        <v>2208000</v>
      </c>
      <c r="H23" s="6">
        <f>'28.1. Đất ở tại đô thị '!H23*0.8</f>
        <v>1104000</v>
      </c>
    </row>
    <row r="24" spans="1:8" ht="31.5" x14ac:dyDescent="0.25">
      <c r="A24" s="4">
        <v>15</v>
      </c>
      <c r="B24" s="29" t="s">
        <v>65</v>
      </c>
      <c r="C24" s="29" t="s">
        <v>60</v>
      </c>
      <c r="D24" s="29" t="s">
        <v>66</v>
      </c>
      <c r="E24" s="6">
        <f>'28.1. Đất ở tại đô thị '!E24*0.8</f>
        <v>4552000</v>
      </c>
      <c r="F24" s="6">
        <f>'28.1. Đất ở tại đô thị '!F24*0.8</f>
        <v>2731200</v>
      </c>
      <c r="G24" s="6">
        <f>'28.1. Đất ở tại đô thị '!G24*0.8</f>
        <v>1820800</v>
      </c>
      <c r="H24" s="6">
        <f>'28.1. Đất ở tại đô thị '!H24*0.8</f>
        <v>910400</v>
      </c>
    </row>
    <row r="25" spans="1:8" ht="47.25" x14ac:dyDescent="0.25">
      <c r="A25" s="4">
        <v>16</v>
      </c>
      <c r="B25" s="29" t="s">
        <v>67</v>
      </c>
      <c r="C25" s="29" t="s">
        <v>68</v>
      </c>
      <c r="D25" s="29" t="s">
        <v>69</v>
      </c>
      <c r="E25" s="6">
        <f>'28.1. Đất ở tại đô thị '!E25*0.8</f>
        <v>3712000</v>
      </c>
      <c r="F25" s="6">
        <f>'28.1. Đất ở tại đô thị '!F25*0.8</f>
        <v>2227200</v>
      </c>
      <c r="G25" s="6">
        <f>'28.1. Đất ở tại đô thị '!G25*0.8</f>
        <v>1484800</v>
      </c>
      <c r="H25" s="6">
        <f>'28.1. Đất ở tại đô thị '!H25*0.8</f>
        <v>742400</v>
      </c>
    </row>
    <row r="26" spans="1:8" ht="31.5" x14ac:dyDescent="0.25">
      <c r="A26" s="4">
        <v>17</v>
      </c>
      <c r="B26" s="29" t="s">
        <v>70</v>
      </c>
      <c r="C26" s="29" t="s">
        <v>68</v>
      </c>
      <c r="D26" s="29" t="s">
        <v>71</v>
      </c>
      <c r="E26" s="6">
        <f>'28.1. Đất ở tại đô thị '!E26*0.8</f>
        <v>3440000</v>
      </c>
      <c r="F26" s="6">
        <f>'28.1. Đất ở tại đô thị '!F26*0.8</f>
        <v>2064000</v>
      </c>
      <c r="G26" s="6">
        <f>'28.1. Đất ở tại đô thị '!G26*0.8</f>
        <v>1376000</v>
      </c>
      <c r="H26" s="6">
        <f>'28.1. Đất ở tại đô thị '!H26*0.8</f>
        <v>688000</v>
      </c>
    </row>
    <row r="27" spans="1:8" ht="31.5" x14ac:dyDescent="0.25">
      <c r="A27" s="4">
        <v>18</v>
      </c>
      <c r="B27" s="29" t="s">
        <v>72</v>
      </c>
      <c r="C27" s="29" t="s">
        <v>68</v>
      </c>
      <c r="D27" s="29" t="s">
        <v>73</v>
      </c>
      <c r="E27" s="6">
        <f>'28.1. Đất ở tại đô thị '!E27*0.8</f>
        <v>3272000</v>
      </c>
      <c r="F27" s="6">
        <f>'28.1. Đất ở tại đô thị '!F27*0.8</f>
        <v>1963200</v>
      </c>
      <c r="G27" s="6">
        <f>'28.1. Đất ở tại đô thị '!G27*0.8</f>
        <v>1308800</v>
      </c>
      <c r="H27" s="6">
        <f>'28.1. Đất ở tại đô thị '!H27*0.8</f>
        <v>654400</v>
      </c>
    </row>
    <row r="28" spans="1:8" ht="47.25" x14ac:dyDescent="0.25">
      <c r="A28" s="4">
        <v>19</v>
      </c>
      <c r="B28" s="29" t="s">
        <v>74</v>
      </c>
      <c r="C28" s="29" t="s">
        <v>75</v>
      </c>
      <c r="D28" s="29" t="s">
        <v>76</v>
      </c>
      <c r="E28" s="6">
        <f>'28.1. Đất ở tại đô thị '!E28*0.8</f>
        <v>3096000</v>
      </c>
      <c r="F28" s="6">
        <f>'28.1. Đất ở tại đô thị '!F28*0.8</f>
        <v>1857600</v>
      </c>
      <c r="G28" s="6">
        <f>'28.1. Đất ở tại đô thị '!G28*0.8</f>
        <v>1238400</v>
      </c>
      <c r="H28" s="6">
        <f>'28.1. Đất ở tại đô thị '!H28*0.8</f>
        <v>619200</v>
      </c>
    </row>
    <row r="29" spans="1:8" ht="47.25" x14ac:dyDescent="0.25">
      <c r="A29" s="4">
        <v>20</v>
      </c>
      <c r="B29" s="29" t="s">
        <v>77</v>
      </c>
      <c r="C29" s="29" t="s">
        <v>62</v>
      </c>
      <c r="D29" s="29" t="s">
        <v>78</v>
      </c>
      <c r="E29" s="6">
        <f>'28.1. Đất ở tại đô thị '!E29*0.8</f>
        <v>3280000</v>
      </c>
      <c r="F29" s="6">
        <f>'28.1. Đất ở tại đô thị '!F29*0.8</f>
        <v>1968000</v>
      </c>
      <c r="G29" s="6">
        <f>'28.1. Đất ở tại đô thị '!G29*0.8</f>
        <v>1312000</v>
      </c>
      <c r="H29" s="6">
        <f>'28.1. Đất ở tại đô thị '!H29*0.8</f>
        <v>656000</v>
      </c>
    </row>
    <row r="30" spans="1:8" ht="47.25" x14ac:dyDescent="0.25">
      <c r="A30" s="4">
        <v>21</v>
      </c>
      <c r="B30" s="29" t="s">
        <v>63</v>
      </c>
      <c r="C30" s="29" t="s">
        <v>64</v>
      </c>
      <c r="D30" s="29" t="s">
        <v>79</v>
      </c>
      <c r="E30" s="6">
        <f>'28.1. Đất ở tại đô thị '!E30*0.8</f>
        <v>2136000</v>
      </c>
      <c r="F30" s="6">
        <f>'28.1. Đất ở tại đô thị '!F30*0.8</f>
        <v>1281600</v>
      </c>
      <c r="G30" s="6">
        <f>'28.1. Đất ở tại đô thị '!G30*0.8</f>
        <v>854400</v>
      </c>
      <c r="H30" s="6"/>
    </row>
    <row r="31" spans="1:8" ht="31.5" x14ac:dyDescent="0.25">
      <c r="A31" s="4">
        <v>22</v>
      </c>
      <c r="B31" s="29" t="s">
        <v>80</v>
      </c>
      <c r="C31" s="29" t="s">
        <v>81</v>
      </c>
      <c r="D31" s="29" t="s">
        <v>82</v>
      </c>
      <c r="E31" s="6">
        <f>'28.1. Đất ở tại đô thị '!E31*0.8</f>
        <v>1832000</v>
      </c>
      <c r="F31" s="6">
        <f>'28.1. Đất ở tại đô thị '!F31*0.8</f>
        <v>1099200</v>
      </c>
      <c r="G31" s="6">
        <f>'28.1. Đất ở tại đô thị '!G31*0.8</f>
        <v>732800</v>
      </c>
      <c r="H31" s="6"/>
    </row>
    <row r="32" spans="1:8" ht="31.5" x14ac:dyDescent="0.25">
      <c r="A32" s="4">
        <v>23</v>
      </c>
      <c r="B32" s="29" t="s">
        <v>83</v>
      </c>
      <c r="C32" s="29" t="s">
        <v>82</v>
      </c>
      <c r="D32" s="29" t="s">
        <v>84</v>
      </c>
      <c r="E32" s="6">
        <f>'28.1. Đất ở tại đô thị '!E32*0.8</f>
        <v>1480000</v>
      </c>
      <c r="F32" s="6">
        <f>'28.1. Đất ở tại đô thị '!F32*0.8</f>
        <v>888000</v>
      </c>
      <c r="G32" s="6">
        <f>'28.1. Đất ở tại đô thị '!G32*0.8</f>
        <v>592000</v>
      </c>
      <c r="H32" s="6"/>
    </row>
    <row r="33" spans="1:8" ht="47.25" x14ac:dyDescent="0.25">
      <c r="A33" s="4">
        <v>24</v>
      </c>
      <c r="B33" s="29" t="s">
        <v>85</v>
      </c>
      <c r="C33" s="29" t="s">
        <v>86</v>
      </c>
      <c r="D33" s="29" t="s">
        <v>87</v>
      </c>
      <c r="E33" s="6">
        <f>'28.1. Đất ở tại đô thị '!E33*0.8</f>
        <v>1832000</v>
      </c>
      <c r="F33" s="6">
        <f>'28.1. Đất ở tại đô thị '!F33*0.8</f>
        <v>1099200</v>
      </c>
      <c r="G33" s="6">
        <f>'28.1. Đất ở tại đô thị '!G33*0.8</f>
        <v>732800</v>
      </c>
      <c r="H33" s="6"/>
    </row>
    <row r="34" spans="1:8" ht="31.5" x14ac:dyDescent="0.25">
      <c r="A34" s="4">
        <v>25</v>
      </c>
      <c r="B34" s="29" t="s">
        <v>88</v>
      </c>
      <c r="C34" s="29" t="s">
        <v>89</v>
      </c>
      <c r="D34" s="29"/>
      <c r="E34" s="6">
        <f>'28.1. Đất ở tại đô thị '!E34*0.8</f>
        <v>1856000</v>
      </c>
      <c r="F34" s="6">
        <f>'28.1. Đất ở tại đô thị '!F34*0.8</f>
        <v>1113600</v>
      </c>
      <c r="G34" s="6">
        <f>'28.1. Đất ở tại đô thị '!G34*0.8</f>
        <v>742400</v>
      </c>
      <c r="H34" s="6"/>
    </row>
    <row r="35" spans="1:8" ht="47.25" x14ac:dyDescent="0.25">
      <c r="A35" s="4">
        <v>26</v>
      </c>
      <c r="B35" s="29" t="s">
        <v>90</v>
      </c>
      <c r="C35" s="29" t="s">
        <v>78</v>
      </c>
      <c r="D35" s="29" t="s">
        <v>91</v>
      </c>
      <c r="E35" s="6">
        <f>'28.1. Đất ở tại đô thị '!E35*0.8</f>
        <v>1928000</v>
      </c>
      <c r="F35" s="6">
        <f>'28.1. Đất ở tại đô thị '!F35*0.8</f>
        <v>1156800</v>
      </c>
      <c r="G35" s="6">
        <f>'28.1. Đất ở tại đô thị '!G35*0.8</f>
        <v>771200</v>
      </c>
      <c r="H35" s="6"/>
    </row>
    <row r="36" spans="1:8" s="18" customFormat="1" ht="31.5" x14ac:dyDescent="0.25">
      <c r="A36" s="23">
        <v>27</v>
      </c>
      <c r="B36" s="29" t="s">
        <v>92</v>
      </c>
      <c r="C36" s="29" t="s">
        <v>93</v>
      </c>
      <c r="D36" s="29" t="s">
        <v>94</v>
      </c>
      <c r="E36" s="6">
        <f>'28.1. Đất ở tại đô thị '!E36*0.8</f>
        <v>1576000</v>
      </c>
      <c r="F36" s="6">
        <f>'28.1. Đất ở tại đô thị '!F36*0.8</f>
        <v>945600</v>
      </c>
      <c r="G36" s="6">
        <f>'28.1. Đất ở tại đô thị '!G36*0.8</f>
        <v>630400</v>
      </c>
      <c r="H36" s="6"/>
    </row>
    <row r="37" spans="1:8" ht="63" x14ac:dyDescent="0.25">
      <c r="A37" s="4">
        <v>28</v>
      </c>
      <c r="B37" s="29" t="s">
        <v>95</v>
      </c>
      <c r="C37" s="29" t="s">
        <v>96</v>
      </c>
      <c r="D37" s="29" t="s">
        <v>97</v>
      </c>
      <c r="E37" s="6">
        <f>'28.1. Đất ở tại đô thị '!E37*0.8</f>
        <v>2208000</v>
      </c>
      <c r="F37" s="6">
        <f>'28.1. Đất ở tại đô thị '!F37*0.8</f>
        <v>1324800</v>
      </c>
      <c r="G37" s="6">
        <f>'28.1. Đất ở tại đô thị '!G37*0.8</f>
        <v>883200</v>
      </c>
      <c r="H37" s="6"/>
    </row>
    <row r="38" spans="1:8" ht="63" x14ac:dyDescent="0.25">
      <c r="A38" s="4">
        <v>29</v>
      </c>
      <c r="B38" s="29" t="s">
        <v>98</v>
      </c>
      <c r="C38" s="29" t="s">
        <v>99</v>
      </c>
      <c r="D38" s="29" t="s">
        <v>100</v>
      </c>
      <c r="E38" s="6">
        <f>'28.1. Đất ở tại đô thị '!E38*0.8</f>
        <v>1384000</v>
      </c>
      <c r="F38" s="6">
        <f>'28.1. Đất ở tại đô thị '!F38*0.8</f>
        <v>830400</v>
      </c>
      <c r="G38" s="6">
        <f>'28.1. Đất ở tại đô thị '!G38*0.8</f>
        <v>553600</v>
      </c>
      <c r="H38" s="6"/>
    </row>
    <row r="39" spans="1:8" ht="47.25" x14ac:dyDescent="0.25">
      <c r="A39" s="4">
        <v>30</v>
      </c>
      <c r="B39" s="29" t="s">
        <v>101</v>
      </c>
      <c r="C39" s="29" t="s">
        <v>68</v>
      </c>
      <c r="D39" s="29" t="s">
        <v>73</v>
      </c>
      <c r="E39" s="6">
        <f>'28.1. Đất ở tại đô thị '!E39*0.8</f>
        <v>1368000</v>
      </c>
      <c r="F39" s="6">
        <f>'28.1. Đất ở tại đô thị '!F39*0.8</f>
        <v>820800</v>
      </c>
      <c r="G39" s="6">
        <f>'28.1. Đất ở tại đô thị '!G39*0.8</f>
        <v>547200</v>
      </c>
      <c r="H39" s="6"/>
    </row>
    <row r="40" spans="1:8" ht="31.5" x14ac:dyDescent="0.25">
      <c r="A40" s="4">
        <v>31</v>
      </c>
      <c r="B40" s="29" t="s">
        <v>102</v>
      </c>
      <c r="C40" s="29" t="s">
        <v>103</v>
      </c>
      <c r="D40" s="29" t="s">
        <v>104</v>
      </c>
      <c r="E40" s="6">
        <f>'28.1. Đất ở tại đô thị '!E40*0.8</f>
        <v>1376000</v>
      </c>
      <c r="F40" s="6">
        <f>'28.1. Đất ở tại đô thị '!F40*0.8</f>
        <v>825600</v>
      </c>
      <c r="G40" s="6">
        <f>'28.1. Đất ở tại đô thị '!G40*0.8</f>
        <v>550400</v>
      </c>
      <c r="H40" s="6"/>
    </row>
    <row r="41" spans="1:8" ht="31.5" x14ac:dyDescent="0.25">
      <c r="A41" s="4">
        <v>32</v>
      </c>
      <c r="B41" s="29" t="s">
        <v>105</v>
      </c>
      <c r="C41" s="29" t="s">
        <v>68</v>
      </c>
      <c r="D41" s="29" t="s">
        <v>73</v>
      </c>
      <c r="E41" s="6">
        <f>'28.1. Đất ở tại đô thị '!E41*0.8</f>
        <v>1416000</v>
      </c>
      <c r="F41" s="6">
        <f>'28.1. Đất ở tại đô thị '!F41*0.8</f>
        <v>849600</v>
      </c>
      <c r="G41" s="6">
        <f>'28.1. Đất ở tại đô thị '!G41*0.8</f>
        <v>566400</v>
      </c>
      <c r="H41" s="6"/>
    </row>
    <row r="42" spans="1:8" ht="31.5" x14ac:dyDescent="0.25">
      <c r="A42" s="4">
        <v>33</v>
      </c>
      <c r="B42" s="30" t="s">
        <v>106</v>
      </c>
      <c r="C42" s="30" t="s">
        <v>107</v>
      </c>
      <c r="D42" s="30" t="s">
        <v>108</v>
      </c>
      <c r="E42" s="6">
        <f>'28.1. Đất ở tại đô thị '!E42*0.8</f>
        <v>2592000</v>
      </c>
      <c r="F42" s="6">
        <f>'28.1. Đất ở tại đô thị '!F42*0.8</f>
        <v>1555200</v>
      </c>
      <c r="G42" s="6">
        <f>'28.1. Đất ở tại đô thị '!G42*0.8</f>
        <v>1036800</v>
      </c>
      <c r="H42" s="6">
        <f>'28.1. Đất ở tại đô thị '!H42*0.8</f>
        <v>518400</v>
      </c>
    </row>
    <row r="43" spans="1:8" ht="31.5" x14ac:dyDescent="0.25">
      <c r="A43" s="4">
        <v>34</v>
      </c>
      <c r="B43" s="30" t="s">
        <v>109</v>
      </c>
      <c r="C43" s="30" t="s">
        <v>108</v>
      </c>
      <c r="D43" s="30" t="s">
        <v>110</v>
      </c>
      <c r="E43" s="6">
        <f>'28.1. Đất ở tại đô thị '!E43*0.8</f>
        <v>1880000</v>
      </c>
      <c r="F43" s="6">
        <f>'28.1. Đất ở tại đô thị '!F43*0.8</f>
        <v>1128000</v>
      </c>
      <c r="G43" s="6">
        <f>'28.1. Đất ở tại đô thị '!G43*0.8</f>
        <v>752000</v>
      </c>
      <c r="H43" s="6">
        <f>'28.1. Đất ở tại đô thị '!H43*0.8</f>
        <v>376000</v>
      </c>
    </row>
    <row r="44" spans="1:8" ht="31.5" x14ac:dyDescent="0.25">
      <c r="A44" s="4">
        <v>35</v>
      </c>
      <c r="B44" s="30" t="s">
        <v>111</v>
      </c>
      <c r="C44" s="30" t="s">
        <v>108</v>
      </c>
      <c r="D44" s="30" t="s">
        <v>112</v>
      </c>
      <c r="E44" s="6">
        <f>'28.1. Đất ở tại đô thị '!E44*0.8</f>
        <v>1680000</v>
      </c>
      <c r="F44" s="6">
        <f>'28.1. Đất ở tại đô thị '!F44*0.8</f>
        <v>1008000</v>
      </c>
      <c r="G44" s="6">
        <f>'28.1. Đất ở tại đô thị '!G44*0.8</f>
        <v>672000</v>
      </c>
      <c r="H44" s="6">
        <f>'28.1. Đất ở tại đô thị '!H44*0.8</f>
        <v>336000</v>
      </c>
    </row>
    <row r="45" spans="1:8" ht="31.5" x14ac:dyDescent="0.25">
      <c r="A45" s="4">
        <v>36</v>
      </c>
      <c r="B45" s="30" t="s">
        <v>113</v>
      </c>
      <c r="C45" s="30" t="s">
        <v>114</v>
      </c>
      <c r="D45" s="30" t="s">
        <v>115</v>
      </c>
      <c r="E45" s="6">
        <f>'28.1. Đất ở tại đô thị '!E45*0.8</f>
        <v>1784000</v>
      </c>
      <c r="F45" s="6">
        <f>'28.1. Đất ở tại đô thị '!F45*0.8</f>
        <v>1070400</v>
      </c>
      <c r="G45" s="6">
        <f>'28.1. Đất ở tại đô thị '!G45*0.8</f>
        <v>713600</v>
      </c>
      <c r="H45" s="6">
        <f>'28.1. Đất ở tại đô thị '!H45*0.8</f>
        <v>356800</v>
      </c>
    </row>
    <row r="46" spans="1:8" ht="15.75" x14ac:dyDescent="0.25">
      <c r="A46" s="4">
        <v>37</v>
      </c>
      <c r="B46" s="30" t="s">
        <v>116</v>
      </c>
      <c r="C46" s="30" t="s">
        <v>117</v>
      </c>
      <c r="D46" s="30" t="s">
        <v>118</v>
      </c>
      <c r="E46" s="6">
        <f>'28.1. Đất ở tại đô thị '!E46*0.8</f>
        <v>1744000</v>
      </c>
      <c r="F46" s="6">
        <f>'28.1. Đất ở tại đô thị '!F46*0.8</f>
        <v>1046400</v>
      </c>
      <c r="G46" s="6">
        <f>'28.1. Đất ở tại đô thị '!G46*0.8</f>
        <v>697600</v>
      </c>
      <c r="H46" s="6">
        <f>'28.1. Đất ở tại đô thị '!H46*0.8</f>
        <v>348800</v>
      </c>
    </row>
    <row r="47" spans="1:8" ht="47.25" x14ac:dyDescent="0.25">
      <c r="A47" s="4">
        <v>38</v>
      </c>
      <c r="B47" s="30" t="s">
        <v>119</v>
      </c>
      <c r="C47" s="30" t="s">
        <v>118</v>
      </c>
      <c r="D47" s="30" t="s">
        <v>120</v>
      </c>
      <c r="E47" s="6">
        <f>'28.1. Đất ở tại đô thị '!E47*0.8</f>
        <v>1064000</v>
      </c>
      <c r="F47" s="6">
        <f>'28.1. Đất ở tại đô thị '!F47*0.8</f>
        <v>638400</v>
      </c>
      <c r="G47" s="6">
        <f>'28.1. Đất ở tại đô thị '!G47*0.8</f>
        <v>425600</v>
      </c>
      <c r="H47" s="6"/>
    </row>
    <row r="48" spans="1:8" ht="31.5" x14ac:dyDescent="0.25">
      <c r="A48" s="4">
        <v>39</v>
      </c>
      <c r="B48" s="30" t="s">
        <v>121</v>
      </c>
      <c r="C48" s="30" t="s">
        <v>115</v>
      </c>
      <c r="D48" s="30" t="s">
        <v>122</v>
      </c>
      <c r="E48" s="6">
        <f>'28.1. Đất ở tại đô thị '!E48*0.8</f>
        <v>912000</v>
      </c>
      <c r="F48" s="6">
        <f>'28.1. Đất ở tại đô thị '!F48*0.8</f>
        <v>547200</v>
      </c>
      <c r="G48" s="6">
        <f>'28.1. Đất ở tại đô thị '!G48*0.8</f>
        <v>364800</v>
      </c>
      <c r="H48" s="6">
        <f>'28.1. Đất ở tại đô thị '!H48*0.8</f>
        <v>182400</v>
      </c>
    </row>
    <row r="49" spans="1:8" ht="15.75" x14ac:dyDescent="0.25">
      <c r="A49" s="4">
        <v>40</v>
      </c>
      <c r="B49" s="30" t="s">
        <v>123</v>
      </c>
      <c r="C49" s="7"/>
      <c r="D49" s="7"/>
      <c r="E49" s="6">
        <f>'28.1. Đất ở tại đô thị '!E49*0.8</f>
        <v>5776000</v>
      </c>
      <c r="F49" s="6">
        <f>'28.1. Đất ở tại đô thị '!F49*0.8</f>
        <v>3465600</v>
      </c>
      <c r="G49" s="6">
        <f>'28.1. Đất ở tại đô thị '!G49*0.8</f>
        <v>2310400</v>
      </c>
      <c r="H49" s="6">
        <f>'28.1. Đất ở tại đô thị '!H49*0.8</f>
        <v>1155200</v>
      </c>
    </row>
    <row r="50" spans="1:8" ht="31.5" x14ac:dyDescent="0.25">
      <c r="A50" s="4">
        <v>41</v>
      </c>
      <c r="B50" s="30" t="s">
        <v>124</v>
      </c>
      <c r="C50" s="7"/>
      <c r="D50" s="7"/>
      <c r="E50" s="6">
        <f>'28.1. Đất ở tại đô thị '!E50*0.8</f>
        <v>4120000</v>
      </c>
      <c r="F50" s="6">
        <f>'28.1. Đất ở tại đô thị '!F50*0.8</f>
        <v>2472000</v>
      </c>
      <c r="G50" s="6">
        <f>'28.1. Đất ở tại đô thị '!G50*0.8</f>
        <v>1648000</v>
      </c>
      <c r="H50" s="6">
        <f>'28.1. Đất ở tại đô thị '!H50*0.8</f>
        <v>824000</v>
      </c>
    </row>
    <row r="51" spans="1:8" ht="31.5" x14ac:dyDescent="0.25">
      <c r="A51" s="4">
        <v>42</v>
      </c>
      <c r="B51" s="30" t="s">
        <v>125</v>
      </c>
      <c r="C51" s="7"/>
      <c r="D51" s="7"/>
      <c r="E51" s="6">
        <f>'28.1. Đất ở tại đô thị '!E51*0.8</f>
        <v>9560000</v>
      </c>
      <c r="F51" s="6">
        <f>'28.1. Đất ở tại đô thị '!F51*0.8</f>
        <v>5736000</v>
      </c>
      <c r="G51" s="6">
        <f>'28.1. Đất ở tại đô thị '!G51*0.8</f>
        <v>3824000</v>
      </c>
      <c r="H51" s="6">
        <f>'28.1. Đất ở tại đô thị '!H51*0.8</f>
        <v>1912000</v>
      </c>
    </row>
    <row r="52" spans="1:8" ht="15.75" x14ac:dyDescent="0.25">
      <c r="A52" s="4">
        <v>43</v>
      </c>
      <c r="B52" s="30" t="s">
        <v>126</v>
      </c>
      <c r="C52" s="30" t="s">
        <v>117</v>
      </c>
      <c r="D52" s="30" t="s">
        <v>127</v>
      </c>
      <c r="E52" s="6">
        <f>'28.1. Đất ở tại đô thị '!E52*0.8</f>
        <v>1488000</v>
      </c>
      <c r="F52" s="6">
        <f>'28.1. Đất ở tại đô thị '!F52*0.8</f>
        <v>892800</v>
      </c>
      <c r="G52" s="6">
        <f>'28.1. Đất ở tại đô thị '!G52*0.8</f>
        <v>595200</v>
      </c>
      <c r="H52" s="6">
        <f>'28.1. Đất ở tại đô thị '!H52*0.8</f>
        <v>297600</v>
      </c>
    </row>
    <row r="53" spans="1:8" ht="15.75" x14ac:dyDescent="0.25">
      <c r="A53" s="4">
        <v>44</v>
      </c>
      <c r="B53" s="30" t="s">
        <v>128</v>
      </c>
      <c r="C53" s="7"/>
      <c r="D53" s="7"/>
      <c r="E53" s="6">
        <f>'28.1. Đất ở tại đô thị '!E53*0.8</f>
        <v>1480000</v>
      </c>
      <c r="F53" s="6">
        <f>'28.1. Đất ở tại đô thị '!F53*0.8</f>
        <v>888000</v>
      </c>
      <c r="G53" s="6">
        <f>'28.1. Đất ở tại đô thị '!G53*0.8</f>
        <v>592000</v>
      </c>
      <c r="H53" s="6">
        <f>'28.1. Đất ở tại đô thị '!H53*0.8</f>
        <v>296000</v>
      </c>
    </row>
    <row r="54" spans="1:8" ht="31.5" x14ac:dyDescent="0.25">
      <c r="A54" s="4">
        <v>45</v>
      </c>
      <c r="B54" s="30" t="s">
        <v>129</v>
      </c>
      <c r="C54" s="7"/>
      <c r="D54" s="7"/>
      <c r="E54" s="6">
        <f>'28.1. Đất ở tại đô thị '!E54*0.8</f>
        <v>1488000</v>
      </c>
      <c r="F54" s="6">
        <f>'28.1. Đất ở tại đô thị '!F54*0.8</f>
        <v>892800</v>
      </c>
      <c r="G54" s="6">
        <f>'28.1. Đất ở tại đô thị '!G54*0.8</f>
        <v>595200</v>
      </c>
      <c r="H54" s="6">
        <f>'28.1. Đất ở tại đô thị '!H54*0.8</f>
        <v>297600</v>
      </c>
    </row>
    <row r="55" spans="1:8" ht="15.75" x14ac:dyDescent="0.25">
      <c r="A55" s="4">
        <v>46</v>
      </c>
      <c r="B55" s="30" t="s">
        <v>130</v>
      </c>
      <c r="C55" s="30" t="s">
        <v>131</v>
      </c>
      <c r="D55" s="30" t="s">
        <v>132</v>
      </c>
      <c r="E55" s="6">
        <f>'28.1. Đất ở tại đô thị '!E55*0.8</f>
        <v>1496000</v>
      </c>
      <c r="F55" s="6">
        <f>'28.1. Đất ở tại đô thị '!F55*0.8</f>
        <v>897600</v>
      </c>
      <c r="G55" s="6">
        <f>'28.1. Đất ở tại đô thị '!G55*0.8</f>
        <v>598400</v>
      </c>
      <c r="H55" s="6">
        <f>'28.1. Đất ở tại đô thị '!H55*0.8</f>
        <v>299200</v>
      </c>
    </row>
    <row r="56" spans="1:8" ht="15.75" x14ac:dyDescent="0.25">
      <c r="A56" s="57" t="s">
        <v>159</v>
      </c>
      <c r="B56" s="57"/>
      <c r="C56" s="57"/>
      <c r="D56" s="57"/>
      <c r="E56" s="57"/>
      <c r="F56" s="57"/>
      <c r="G56" s="57"/>
      <c r="H56" s="57"/>
    </row>
    <row r="57" spans="1:8" ht="15.75" x14ac:dyDescent="0.25">
      <c r="A57" s="58" t="s">
        <v>8</v>
      </c>
      <c r="B57" s="58"/>
      <c r="C57" s="58"/>
      <c r="D57" s="58"/>
      <c r="E57" s="59"/>
      <c r="F57" s="59"/>
      <c r="G57" s="59"/>
      <c r="H57" s="59"/>
    </row>
    <row r="58" spans="1:8" ht="15.75" x14ac:dyDescent="0.25">
      <c r="A58" s="4">
        <v>1</v>
      </c>
      <c r="B58" s="29" t="s">
        <v>158</v>
      </c>
      <c r="C58" s="31"/>
      <c r="D58" s="37"/>
      <c r="E58" s="34">
        <f>'28.1. Đất ở tại đô thị '!E58*0.8</f>
        <v>280000</v>
      </c>
      <c r="F58" s="32"/>
      <c r="G58" s="32"/>
      <c r="H58" s="32"/>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2">
    <mergeCell ref="A57:H57"/>
    <mergeCell ref="A2:B2"/>
    <mergeCell ref="G2:H2"/>
    <mergeCell ref="A4:H4"/>
    <mergeCell ref="A5:H5"/>
    <mergeCell ref="A6:H6"/>
    <mergeCell ref="A7:A8"/>
    <mergeCell ref="B7:B8"/>
    <mergeCell ref="C7:D7"/>
    <mergeCell ref="E7:H7"/>
    <mergeCell ref="C12:D12"/>
    <mergeCell ref="A56:H5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5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22</v>
      </c>
      <c r="H2" s="52"/>
    </row>
    <row r="3" spans="1:8" ht="15.75" x14ac:dyDescent="0.25">
      <c r="A3" s="12"/>
      <c r="B3" s="13"/>
      <c r="C3" s="13"/>
      <c r="D3" s="13"/>
      <c r="E3" s="14"/>
      <c r="F3" s="14"/>
      <c r="G3" s="14"/>
      <c r="H3" s="14"/>
    </row>
    <row r="4" spans="1:8" ht="15.75" x14ac:dyDescent="0.25">
      <c r="A4" s="56" t="s">
        <v>154</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156</v>
      </c>
      <c r="F7" s="55"/>
      <c r="G7" s="55"/>
      <c r="H7" s="55"/>
    </row>
    <row r="8" spans="1:8" ht="15.75" x14ac:dyDescent="0.25">
      <c r="A8" s="55"/>
      <c r="B8" s="55"/>
      <c r="C8" s="8" t="s">
        <v>6</v>
      </c>
      <c r="D8" s="8" t="s">
        <v>7</v>
      </c>
      <c r="E8" s="15" t="s">
        <v>4</v>
      </c>
      <c r="F8" s="15" t="s">
        <v>10</v>
      </c>
      <c r="G8" s="15" t="s">
        <v>11</v>
      </c>
      <c r="H8" s="15" t="s">
        <v>12</v>
      </c>
    </row>
    <row r="9" spans="1:8" ht="15.75" x14ac:dyDescent="0.25">
      <c r="A9" s="8">
        <v>1</v>
      </c>
      <c r="B9" s="39" t="s">
        <v>162</v>
      </c>
      <c r="C9" s="30"/>
      <c r="D9" s="30"/>
      <c r="E9" s="4"/>
      <c r="F9" s="4"/>
      <c r="G9" s="4"/>
      <c r="H9" s="4"/>
    </row>
    <row r="10" spans="1:8" ht="31.5" x14ac:dyDescent="0.25">
      <c r="A10" s="4">
        <v>1</v>
      </c>
      <c r="B10" s="40" t="s">
        <v>133</v>
      </c>
      <c r="C10" s="40" t="s">
        <v>134</v>
      </c>
      <c r="D10" s="40" t="s">
        <v>135</v>
      </c>
      <c r="E10" s="6">
        <f>+'28.2. Đất ở tại nông thôn'!E10*0.8</f>
        <v>880000</v>
      </c>
      <c r="F10" s="6">
        <f>+'28.2. Đất ở tại nông thôn'!F10*0.8</f>
        <v>528000</v>
      </c>
      <c r="G10" s="6">
        <f>+'28.2. Đất ở tại nông thôn'!G10*0.8</f>
        <v>352000</v>
      </c>
      <c r="H10" s="6"/>
    </row>
    <row r="11" spans="1:8" ht="31.5" x14ac:dyDescent="0.25">
      <c r="A11" s="4">
        <f>1+A10</f>
        <v>2</v>
      </c>
      <c r="B11" s="40" t="s">
        <v>136</v>
      </c>
      <c r="C11" s="40" t="s">
        <v>137</v>
      </c>
      <c r="D11" s="40" t="s">
        <v>138</v>
      </c>
      <c r="E11" s="6">
        <f>+'28.2. Đất ở tại nông thôn'!E11*0.8</f>
        <v>384000</v>
      </c>
      <c r="F11" s="6">
        <f>+'28.2. Đất ở tại nông thôn'!F11*0.8</f>
        <v>230400</v>
      </c>
      <c r="G11" s="6"/>
      <c r="H11" s="6"/>
    </row>
    <row r="12" spans="1:8" ht="15.75" x14ac:dyDescent="0.25">
      <c r="A12" s="4">
        <f t="shared" ref="A12:A18" si="0">1+A11</f>
        <v>3</v>
      </c>
      <c r="B12" s="60" t="s">
        <v>139</v>
      </c>
      <c r="C12" s="60"/>
      <c r="D12" s="40"/>
      <c r="E12" s="6">
        <f>+'28.2. Đất ở tại nông thôn'!E12*0.8</f>
        <v>880000</v>
      </c>
      <c r="F12" s="6">
        <f>+'28.2. Đất ở tại nông thôn'!F12*0.8</f>
        <v>528000</v>
      </c>
      <c r="G12" s="6">
        <f>+'28.2. Đất ở tại nông thôn'!G12*0.8</f>
        <v>352000</v>
      </c>
      <c r="H12" s="6">
        <f>+'28.2. Đất ở tại nông thôn'!H12*0.8</f>
        <v>176000</v>
      </c>
    </row>
    <row r="13" spans="1:8" ht="30" x14ac:dyDescent="0.25">
      <c r="A13" s="4">
        <f t="shared" si="0"/>
        <v>4</v>
      </c>
      <c r="B13" s="41" t="s">
        <v>148</v>
      </c>
      <c r="C13" s="41" t="s">
        <v>149</v>
      </c>
      <c r="D13" s="42" t="str">
        <f t="shared" ref="D13" si="1">IF(AND(B13&lt;&gt;0,C13&lt;&gt;0),A13&amp;": "&amp;"Từ "&amp;B13&amp;" đến "&amp;C13,A13)</f>
        <v>4: Từ Đầy ngõ đi thôn Pò Pheo đến hết xóm Cốc Hắt</v>
      </c>
      <c r="E13" s="6">
        <f>+'28.2. Đất ở tại nông thôn'!E13*0.8</f>
        <v>776000</v>
      </c>
      <c r="F13" s="6">
        <f>+'28.2. Đất ở tại nông thôn'!F13*0.8</f>
        <v>465600</v>
      </c>
      <c r="G13" s="6">
        <f>+'28.2. Đất ở tại nông thôn'!G13*0.8</f>
        <v>310400</v>
      </c>
      <c r="H13" s="6">
        <f>+'28.2. Đất ở tại nông thôn'!H13*0.8</f>
        <v>155200</v>
      </c>
    </row>
    <row r="14" spans="1:8" s="45" customFormat="1" ht="15.75" x14ac:dyDescent="0.25">
      <c r="A14" s="8">
        <v>2</v>
      </c>
      <c r="B14" s="39" t="s">
        <v>163</v>
      </c>
      <c r="C14" s="39"/>
      <c r="D14" s="39"/>
      <c r="E14" s="6"/>
      <c r="F14" s="6"/>
      <c r="G14" s="6"/>
      <c r="H14" s="6"/>
    </row>
    <row r="15" spans="1:8" ht="31.5" x14ac:dyDescent="0.25">
      <c r="A15" s="4">
        <v>1</v>
      </c>
      <c r="B15" s="40" t="s">
        <v>140</v>
      </c>
      <c r="C15" s="40" t="s">
        <v>141</v>
      </c>
      <c r="D15" s="40" t="s">
        <v>142</v>
      </c>
      <c r="E15" s="6">
        <f>+'28.2. Đất ở tại nông thôn'!E15*0.8</f>
        <v>488000</v>
      </c>
      <c r="F15" s="6">
        <f>+'28.2. Đất ở tại nông thôn'!F15*0.8</f>
        <v>292800</v>
      </c>
      <c r="G15" s="6">
        <f>+'28.2. Đất ở tại nông thôn'!G15*0.8</f>
        <v>195200</v>
      </c>
      <c r="H15" s="6"/>
    </row>
    <row r="16" spans="1:8" ht="31.5" x14ac:dyDescent="0.25">
      <c r="A16" s="4">
        <f t="shared" si="0"/>
        <v>2</v>
      </c>
      <c r="B16" s="40" t="s">
        <v>143</v>
      </c>
      <c r="C16" s="40" t="s">
        <v>144</v>
      </c>
      <c r="D16" s="40" t="s">
        <v>145</v>
      </c>
      <c r="E16" s="6">
        <f>+'28.2. Đất ở tại nông thôn'!E16*0.8</f>
        <v>464000</v>
      </c>
      <c r="F16" s="6">
        <f>+'28.2. Đất ở tại nông thôn'!F16*0.8</f>
        <v>278400</v>
      </c>
      <c r="G16" s="6">
        <f>+'28.2. Đất ở tại nông thôn'!G16*0.8</f>
        <v>185600</v>
      </c>
      <c r="H16" s="6"/>
    </row>
    <row r="17" spans="1:8" ht="45" x14ac:dyDescent="0.25">
      <c r="A17" s="4">
        <f t="shared" si="0"/>
        <v>3</v>
      </c>
      <c r="B17" s="46" t="s">
        <v>146</v>
      </c>
      <c r="C17" s="35" t="s">
        <v>147</v>
      </c>
      <c r="D17" s="42" t="str">
        <f t="shared" ref="D17:D18" si="2">IF(AND(B17&lt;&gt;0,C17&lt;&gt;0),A17&amp;": "&amp;"Từ "&amp;B17&amp;" đến "&amp;C17,A17)</f>
        <v>3: Từ Ủy ban nhân dân xã Hoàng Việt cũ đến hết thôn Nà Phai</v>
      </c>
      <c r="E17" s="6">
        <f>+'28.2. Đất ở tại nông thôn'!E17*0.8</f>
        <v>1352000</v>
      </c>
      <c r="F17" s="6">
        <f>+'28.2. Đất ở tại nông thôn'!F17*0.8</f>
        <v>811200</v>
      </c>
      <c r="G17" s="6">
        <f>+'28.2. Đất ở tại nông thôn'!G17*0.8</f>
        <v>540800</v>
      </c>
      <c r="H17" s="6">
        <f>+'28.2. Đất ở tại nông thôn'!H17*0.8</f>
        <v>270400</v>
      </c>
    </row>
    <row r="18" spans="1:8" ht="30" x14ac:dyDescent="0.25">
      <c r="A18" s="4">
        <f t="shared" si="0"/>
        <v>4</v>
      </c>
      <c r="B18" s="41" t="s">
        <v>150</v>
      </c>
      <c r="C18" s="41" t="s">
        <v>151</v>
      </c>
      <c r="D18" s="42" t="str">
        <f t="shared" si="2"/>
        <v>4: Từ Ngã ba Vũng Lài đến hết địa giới xã Bắc Hùng cũ</v>
      </c>
      <c r="E18" s="6">
        <f>+'28.2. Đất ở tại nông thôn'!E18*0.8</f>
        <v>304000</v>
      </c>
      <c r="F18" s="6">
        <f>+'28.2. Đất ở tại nông thôn'!F18*0.8</f>
        <v>182400</v>
      </c>
      <c r="G18" s="6">
        <f>+'28.2. Đất ở tại nông thôn'!G18*0.8</f>
        <v>121600</v>
      </c>
      <c r="H18" s="6">
        <f>+'28.2. Đất ở tại nông thôn'!H18*0.8</f>
        <v>60800</v>
      </c>
    </row>
    <row r="19" spans="1:8" ht="15.75" x14ac:dyDescent="0.25">
      <c r="A19" s="57" t="s">
        <v>164</v>
      </c>
      <c r="B19" s="57"/>
      <c r="C19" s="57"/>
      <c r="D19" s="57"/>
      <c r="E19" s="57"/>
      <c r="F19" s="57"/>
      <c r="G19" s="57"/>
      <c r="H19" s="57"/>
    </row>
    <row r="20" spans="1:8" ht="15.75" x14ac:dyDescent="0.25">
      <c r="A20" s="58" t="s">
        <v>9</v>
      </c>
      <c r="B20" s="58"/>
      <c r="C20" s="58"/>
      <c r="D20" s="58"/>
      <c r="E20" s="58"/>
      <c r="F20" s="58"/>
      <c r="G20" s="58"/>
      <c r="H20" s="58"/>
    </row>
    <row r="21" spans="1:8" ht="31.5" x14ac:dyDescent="0.25">
      <c r="A21" s="4">
        <v>1</v>
      </c>
      <c r="B21" s="7" t="s">
        <v>165</v>
      </c>
      <c r="C21" s="21"/>
      <c r="D21" s="21"/>
      <c r="E21" s="33">
        <f>+'28.2. Đất ở tại nông thôn'!E21*0.8</f>
        <v>165600</v>
      </c>
      <c r="F21" s="32"/>
      <c r="G21" s="32"/>
      <c r="H21" s="32"/>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sheetData>
  <mergeCells count="12">
    <mergeCell ref="A20:H20"/>
    <mergeCell ref="A7:A8"/>
    <mergeCell ref="B7:B8"/>
    <mergeCell ref="C7:D7"/>
    <mergeCell ref="E7:H7"/>
    <mergeCell ref="A19:H19"/>
    <mergeCell ref="B12:C1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10"/>
  <sheetViews>
    <sheetView view="pageBreakPreview" zoomScaleNormal="100" zoomScaleSheetLayoutView="100" workbookViewId="0">
      <selection activeCell="E12" sqref="E12"/>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19</v>
      </c>
      <c r="H2" s="52"/>
    </row>
    <row r="3" spans="1:8" ht="15.75" x14ac:dyDescent="0.25">
      <c r="A3" s="12"/>
      <c r="B3" s="13"/>
      <c r="C3" s="13"/>
      <c r="D3" s="13"/>
      <c r="E3" s="14"/>
      <c r="F3" s="14"/>
      <c r="G3" s="14"/>
      <c r="H3" s="14"/>
    </row>
    <row r="4" spans="1:8" ht="15.75" x14ac:dyDescent="0.25">
      <c r="A4" s="56" t="s">
        <v>160</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161</v>
      </c>
      <c r="F7" s="55"/>
      <c r="G7" s="55"/>
      <c r="H7" s="55"/>
    </row>
    <row r="8" spans="1:8" ht="15.75" x14ac:dyDescent="0.25">
      <c r="A8" s="55"/>
      <c r="B8" s="55"/>
      <c r="C8" s="8" t="s">
        <v>6</v>
      </c>
      <c r="D8" s="8" t="s">
        <v>7</v>
      </c>
      <c r="E8" s="15" t="s">
        <v>4</v>
      </c>
      <c r="F8" s="15" t="s">
        <v>10</v>
      </c>
      <c r="G8" s="15" t="s">
        <v>11</v>
      </c>
      <c r="H8" s="15" t="s">
        <v>12</v>
      </c>
    </row>
    <row r="9" spans="1:8" s="18" customFormat="1" ht="15.75" x14ac:dyDescent="0.25">
      <c r="A9" s="17" t="s">
        <v>0</v>
      </c>
      <c r="B9" s="16" t="s">
        <v>158</v>
      </c>
      <c r="C9" s="16"/>
      <c r="D9" s="16"/>
      <c r="E9" s="17"/>
      <c r="F9" s="17"/>
      <c r="G9" s="17"/>
      <c r="H9" s="17"/>
    </row>
    <row r="10" spans="1:8" ht="31.5" x14ac:dyDescent="0.25">
      <c r="A10" s="4">
        <v>1</v>
      </c>
      <c r="B10" s="29" t="s">
        <v>29</v>
      </c>
      <c r="C10" s="29" t="s">
        <v>30</v>
      </c>
      <c r="D10" s="29" t="s">
        <v>31</v>
      </c>
      <c r="E10" s="6">
        <f>'28.1. Đất ở tại đô thị '!E10*0.7</f>
        <v>8308999.9999999991</v>
      </c>
      <c r="F10" s="6">
        <f>'28.1. Đất ở tại đô thị '!F10*0.7</f>
        <v>4985400</v>
      </c>
      <c r="G10" s="6">
        <f>'28.1. Đất ở tại đô thị '!G10*0.7</f>
        <v>3323600</v>
      </c>
      <c r="H10" s="6">
        <f>'28.1. Đất ở tại đô thị '!H10*0.7</f>
        <v>1661800</v>
      </c>
    </row>
    <row r="11" spans="1:8" ht="31.5" x14ac:dyDescent="0.25">
      <c r="A11" s="4">
        <v>2</v>
      </c>
      <c r="B11" s="29" t="s">
        <v>32</v>
      </c>
      <c r="C11" s="29" t="s">
        <v>33</v>
      </c>
      <c r="D11" s="29" t="s">
        <v>34</v>
      </c>
      <c r="E11" s="6">
        <f>'28.1. Đất ở tại đô thị '!E11*0.7</f>
        <v>8378999.9999999991</v>
      </c>
      <c r="F11" s="6">
        <f>'28.1. Đất ở tại đô thị '!F11*0.7</f>
        <v>5027400</v>
      </c>
      <c r="G11" s="6">
        <f>'28.1. Đất ở tại đô thị '!G11*0.7</f>
        <v>3351600</v>
      </c>
      <c r="H11" s="6">
        <f>'28.1. Đất ở tại đô thị '!H11*0.7</f>
        <v>1675800</v>
      </c>
    </row>
    <row r="12" spans="1:8" ht="31.5" x14ac:dyDescent="0.25">
      <c r="A12" s="4">
        <v>3</v>
      </c>
      <c r="B12" s="29" t="s">
        <v>35</v>
      </c>
      <c r="C12" s="50" t="s">
        <v>36</v>
      </c>
      <c r="D12" s="50"/>
      <c r="E12" s="6">
        <f>'28.1. Đất ở tại đô thị '!E12*0.7</f>
        <v>7454999.9999999991</v>
      </c>
      <c r="F12" s="6">
        <f>'28.1. Đất ở tại đô thị '!F12*0.7</f>
        <v>4473000</v>
      </c>
      <c r="G12" s="6">
        <f>'28.1. Đất ở tại đô thị '!G12*0.7</f>
        <v>2982000</v>
      </c>
      <c r="H12" s="6">
        <f>'28.1. Đất ở tại đô thị '!H12*0.7</f>
        <v>1491000</v>
      </c>
    </row>
    <row r="13" spans="1:8" ht="31.5" x14ac:dyDescent="0.25">
      <c r="A13" s="4">
        <v>4</v>
      </c>
      <c r="B13" s="29" t="s">
        <v>37</v>
      </c>
      <c r="C13" s="29" t="s">
        <v>38</v>
      </c>
      <c r="D13" s="29" t="s">
        <v>39</v>
      </c>
      <c r="E13" s="6">
        <f>'28.1. Đất ở tại đô thị '!E13*0.7</f>
        <v>7119000</v>
      </c>
      <c r="F13" s="6">
        <f>'28.1. Đất ở tại đô thị '!F13*0.7</f>
        <v>4271400</v>
      </c>
      <c r="G13" s="6">
        <f>'28.1. Đất ở tại đô thị '!G13*0.7</f>
        <v>2847600</v>
      </c>
      <c r="H13" s="6">
        <f>'28.1. Đất ở tại đô thị '!H13*0.7</f>
        <v>1423800</v>
      </c>
    </row>
    <row r="14" spans="1:8" ht="47.25" x14ac:dyDescent="0.25">
      <c r="A14" s="4">
        <v>5</v>
      </c>
      <c r="B14" s="29" t="s">
        <v>40</v>
      </c>
      <c r="C14" s="29" t="s">
        <v>41</v>
      </c>
      <c r="D14" s="29" t="s">
        <v>42</v>
      </c>
      <c r="E14" s="6">
        <f>'28.1. Đất ở tại đô thị '!E14*0.7</f>
        <v>7329000</v>
      </c>
      <c r="F14" s="6">
        <f>'28.1. Đất ở tại đô thị '!F14*0.7</f>
        <v>4397400</v>
      </c>
      <c r="G14" s="6">
        <f>'28.1. Đất ở tại đô thị '!G14*0.7</f>
        <v>2931600</v>
      </c>
      <c r="H14" s="6">
        <f>'28.1. Đất ở tại đô thị '!H14*0.7</f>
        <v>1465800</v>
      </c>
    </row>
    <row r="15" spans="1:8" ht="47.25" x14ac:dyDescent="0.25">
      <c r="A15" s="4">
        <v>6</v>
      </c>
      <c r="B15" s="29" t="s">
        <v>43</v>
      </c>
      <c r="C15" s="29" t="s">
        <v>44</v>
      </c>
      <c r="D15" s="29" t="s">
        <v>41</v>
      </c>
      <c r="E15" s="6">
        <f>'28.1. Đất ở tại đô thị '!E15*0.7</f>
        <v>7601999.9999999991</v>
      </c>
      <c r="F15" s="6">
        <f>'28.1. Đất ở tại đô thị '!F15*0.7</f>
        <v>4561200</v>
      </c>
      <c r="G15" s="6">
        <f>'28.1. Đất ở tại đô thị '!G15*0.7</f>
        <v>3040800</v>
      </c>
      <c r="H15" s="6">
        <f>'28.1. Đất ở tại đô thị '!H15*0.7</f>
        <v>1520400</v>
      </c>
    </row>
    <row r="16" spans="1:8" ht="47.25" x14ac:dyDescent="0.25">
      <c r="A16" s="4">
        <v>7</v>
      </c>
      <c r="B16" s="29" t="s">
        <v>45</v>
      </c>
      <c r="C16" s="29" t="s">
        <v>46</v>
      </c>
      <c r="D16" s="29" t="s">
        <v>47</v>
      </c>
      <c r="E16" s="6">
        <f>'28.1. Đất ở tại đô thị '!E16*0.7</f>
        <v>6643000</v>
      </c>
      <c r="F16" s="6">
        <f>'28.1. Đất ở tại đô thị '!F16*0.7</f>
        <v>3985799.9999999995</v>
      </c>
      <c r="G16" s="6">
        <f>'28.1. Đất ở tại đô thị '!G16*0.7</f>
        <v>2657200</v>
      </c>
      <c r="H16" s="6">
        <f>'28.1. Đất ở tại đô thị '!H16*0.7</f>
        <v>1328600</v>
      </c>
    </row>
    <row r="17" spans="1:8" ht="31.5" x14ac:dyDescent="0.25">
      <c r="A17" s="4">
        <v>8</v>
      </c>
      <c r="B17" s="29" t="s">
        <v>48</v>
      </c>
      <c r="C17" s="29" t="s">
        <v>39</v>
      </c>
      <c r="D17" s="29" t="s">
        <v>49</v>
      </c>
      <c r="E17" s="6">
        <f>'28.1. Đất ở tại đô thị '!E17*0.7</f>
        <v>7266000</v>
      </c>
      <c r="F17" s="6">
        <f>'28.1. Đất ở tại đô thị '!F17*0.7</f>
        <v>4359600</v>
      </c>
      <c r="G17" s="6">
        <f>'28.1. Đất ở tại đô thị '!G17*0.7</f>
        <v>2906400</v>
      </c>
      <c r="H17" s="6">
        <f>'28.1. Đất ở tại đô thị '!H17*0.7</f>
        <v>1453200</v>
      </c>
    </row>
    <row r="18" spans="1:8" ht="31.5" x14ac:dyDescent="0.25">
      <c r="A18" s="4">
        <v>9</v>
      </c>
      <c r="B18" s="29" t="s">
        <v>50</v>
      </c>
      <c r="C18" s="29" t="s">
        <v>51</v>
      </c>
      <c r="D18" s="29" t="s">
        <v>52</v>
      </c>
      <c r="E18" s="6">
        <f>'28.1. Đất ở tại đô thị '!E18*0.7</f>
        <v>5467000</v>
      </c>
      <c r="F18" s="6">
        <f>'28.1. Đất ở tại đô thị '!F18*0.7</f>
        <v>3280200</v>
      </c>
      <c r="G18" s="6">
        <f>'28.1. Đất ở tại đô thị '!G18*0.7</f>
        <v>2186800</v>
      </c>
      <c r="H18" s="6">
        <f>'28.1. Đất ở tại đô thị '!H18*0.7</f>
        <v>1093400</v>
      </c>
    </row>
    <row r="19" spans="1:8" ht="31.5" x14ac:dyDescent="0.25">
      <c r="A19" s="4">
        <v>10</v>
      </c>
      <c r="B19" s="29" t="s">
        <v>53</v>
      </c>
      <c r="C19" s="29" t="s">
        <v>31</v>
      </c>
      <c r="D19" s="29" t="s">
        <v>54</v>
      </c>
      <c r="E19" s="6">
        <f>'28.1. Đất ở tại đô thị '!E19*0.7</f>
        <v>5348000</v>
      </c>
      <c r="F19" s="6">
        <f>'28.1. Đất ở tại đô thị '!F19*0.7</f>
        <v>3208800</v>
      </c>
      <c r="G19" s="6">
        <f>'28.1. Đất ở tại đô thị '!G19*0.7</f>
        <v>2139200</v>
      </c>
      <c r="H19" s="6">
        <f>'28.1. Đất ở tại đô thị '!H19*0.7</f>
        <v>1069600</v>
      </c>
    </row>
    <row r="20" spans="1:8" ht="31.5" x14ac:dyDescent="0.25">
      <c r="A20" s="4">
        <v>11</v>
      </c>
      <c r="B20" s="29" t="s">
        <v>55</v>
      </c>
      <c r="C20" s="29" t="s">
        <v>56</v>
      </c>
      <c r="D20" s="29" t="s">
        <v>57</v>
      </c>
      <c r="E20" s="6">
        <f>'28.1. Đất ở tại đô thị '!E20*0.7</f>
        <v>5411000</v>
      </c>
      <c r="F20" s="6">
        <f>'28.1. Đất ở tại đô thị '!F20*0.7</f>
        <v>3246600</v>
      </c>
      <c r="G20" s="6">
        <f>'28.1. Đất ở tại đô thị '!G20*0.7</f>
        <v>2164400</v>
      </c>
      <c r="H20" s="6">
        <f>'28.1. Đất ở tại đô thị '!H20*0.7</f>
        <v>1082200</v>
      </c>
    </row>
    <row r="21" spans="1:8" ht="47.25" x14ac:dyDescent="0.25">
      <c r="A21" s="4">
        <v>12</v>
      </c>
      <c r="B21" s="29" t="s">
        <v>58</v>
      </c>
      <c r="C21" s="29" t="s">
        <v>59</v>
      </c>
      <c r="D21" s="29" t="s">
        <v>60</v>
      </c>
      <c r="E21" s="6">
        <f>'28.1. Đất ở tại đô thị '!E21*0.7</f>
        <v>4781000</v>
      </c>
      <c r="F21" s="6">
        <f>'28.1. Đất ở tại đô thị '!F21*0.7</f>
        <v>2868600</v>
      </c>
      <c r="G21" s="6">
        <f>'28.1. Đất ở tại đô thị '!G21*0.7</f>
        <v>1912399.9999999998</v>
      </c>
      <c r="H21" s="6">
        <f>'28.1. Đất ở tại đô thị '!H21*0.7</f>
        <v>956199.99999999988</v>
      </c>
    </row>
    <row r="22" spans="1:8" ht="47.25" x14ac:dyDescent="0.25">
      <c r="A22" s="4">
        <v>13</v>
      </c>
      <c r="B22" s="29" t="s">
        <v>61</v>
      </c>
      <c r="C22" s="29" t="s">
        <v>46</v>
      </c>
      <c r="D22" s="29" t="s">
        <v>62</v>
      </c>
      <c r="E22" s="6">
        <f>'28.1. Đất ở tại đô thị '!E22*0.7</f>
        <v>4816000</v>
      </c>
      <c r="F22" s="6">
        <f>'28.1. Đất ở tại đô thị '!F22*0.7</f>
        <v>2889600</v>
      </c>
      <c r="G22" s="6">
        <f>'28.1. Đất ở tại đô thị '!G22*0.7</f>
        <v>1926399.9999999998</v>
      </c>
      <c r="H22" s="6">
        <f>'28.1. Đất ở tại đô thị '!H22*0.7</f>
        <v>963199.99999999988</v>
      </c>
    </row>
    <row r="23" spans="1:8" ht="31.5" x14ac:dyDescent="0.25">
      <c r="A23" s="4">
        <v>14</v>
      </c>
      <c r="B23" s="29" t="s">
        <v>63</v>
      </c>
      <c r="C23" s="29" t="s">
        <v>34</v>
      </c>
      <c r="D23" s="29" t="s">
        <v>64</v>
      </c>
      <c r="E23" s="6">
        <f>'28.1. Đất ở tại đô thị '!E23*0.7</f>
        <v>4830000</v>
      </c>
      <c r="F23" s="6">
        <f>'28.1. Đất ở tại đô thị '!F23*0.7</f>
        <v>2898000</v>
      </c>
      <c r="G23" s="6">
        <f>'28.1. Đất ở tại đô thị '!G23*0.7</f>
        <v>1931999.9999999998</v>
      </c>
      <c r="H23" s="6">
        <f>'28.1. Đất ở tại đô thị '!H23*0.7</f>
        <v>965999.99999999988</v>
      </c>
    </row>
    <row r="24" spans="1:8" ht="31.5" x14ac:dyDescent="0.25">
      <c r="A24" s="4">
        <v>15</v>
      </c>
      <c r="B24" s="29" t="s">
        <v>65</v>
      </c>
      <c r="C24" s="29" t="s">
        <v>60</v>
      </c>
      <c r="D24" s="29" t="s">
        <v>66</v>
      </c>
      <c r="E24" s="6">
        <f>'28.1. Đất ở tại đô thị '!E24*0.7</f>
        <v>3982999.9999999995</v>
      </c>
      <c r="F24" s="6">
        <f>'28.1. Đất ở tại đô thị '!F24*0.7</f>
        <v>2389800</v>
      </c>
      <c r="G24" s="6">
        <f>'28.1. Đất ở tại đô thị '!G24*0.7</f>
        <v>1593200</v>
      </c>
      <c r="H24" s="6">
        <f>'28.1. Đất ở tại đô thị '!H24*0.7</f>
        <v>796600</v>
      </c>
    </row>
    <row r="25" spans="1:8" ht="47.25" x14ac:dyDescent="0.25">
      <c r="A25" s="4">
        <v>16</v>
      </c>
      <c r="B25" s="29" t="s">
        <v>67</v>
      </c>
      <c r="C25" s="29" t="s">
        <v>68</v>
      </c>
      <c r="D25" s="29" t="s">
        <v>69</v>
      </c>
      <c r="E25" s="6">
        <f>'28.1. Đất ở tại đô thị '!E25*0.7</f>
        <v>3248000</v>
      </c>
      <c r="F25" s="6">
        <f>'28.1. Đất ở tại đô thị '!F25*0.7</f>
        <v>1948799.9999999998</v>
      </c>
      <c r="G25" s="6">
        <f>'28.1. Đất ở tại đô thị '!G25*0.7</f>
        <v>1299200</v>
      </c>
      <c r="H25" s="6">
        <f>'28.1. Đất ở tại đô thị '!H25*0.7</f>
        <v>649600</v>
      </c>
    </row>
    <row r="26" spans="1:8" ht="31.5" x14ac:dyDescent="0.25">
      <c r="A26" s="4">
        <v>17</v>
      </c>
      <c r="B26" s="29" t="s">
        <v>70</v>
      </c>
      <c r="C26" s="29" t="s">
        <v>68</v>
      </c>
      <c r="D26" s="29" t="s">
        <v>71</v>
      </c>
      <c r="E26" s="6">
        <f>'28.1. Đất ở tại đô thị '!E26*0.7</f>
        <v>3010000</v>
      </c>
      <c r="F26" s="6">
        <f>'28.1. Đất ở tại đô thị '!F26*0.7</f>
        <v>1806000</v>
      </c>
      <c r="G26" s="6">
        <f>'28.1. Đất ở tại đô thị '!G26*0.7</f>
        <v>1204000</v>
      </c>
      <c r="H26" s="6">
        <f>'28.1. Đất ở tại đô thị '!H26*0.7</f>
        <v>602000</v>
      </c>
    </row>
    <row r="27" spans="1:8" ht="31.5" x14ac:dyDescent="0.25">
      <c r="A27" s="4">
        <v>18</v>
      </c>
      <c r="B27" s="29" t="s">
        <v>72</v>
      </c>
      <c r="C27" s="29" t="s">
        <v>68</v>
      </c>
      <c r="D27" s="29" t="s">
        <v>73</v>
      </c>
      <c r="E27" s="6">
        <f>'28.1. Đất ở tại đô thị '!E27*0.7</f>
        <v>2863000</v>
      </c>
      <c r="F27" s="6">
        <f>'28.1. Đất ở tại đô thị '!F27*0.7</f>
        <v>1717800</v>
      </c>
      <c r="G27" s="6">
        <f>'28.1. Đất ở tại đô thị '!G27*0.7</f>
        <v>1145200</v>
      </c>
      <c r="H27" s="6">
        <f>'28.1. Đất ở tại đô thị '!H27*0.7</f>
        <v>572600</v>
      </c>
    </row>
    <row r="28" spans="1:8" ht="47.25" x14ac:dyDescent="0.25">
      <c r="A28" s="4">
        <v>19</v>
      </c>
      <c r="B28" s="29" t="s">
        <v>74</v>
      </c>
      <c r="C28" s="29" t="s">
        <v>75</v>
      </c>
      <c r="D28" s="29" t="s">
        <v>76</v>
      </c>
      <c r="E28" s="6">
        <f>'28.1. Đất ở tại đô thị '!E28*0.7</f>
        <v>2709000</v>
      </c>
      <c r="F28" s="6">
        <f>'28.1. Đất ở tại đô thị '!F28*0.7</f>
        <v>1625400</v>
      </c>
      <c r="G28" s="6">
        <f>'28.1. Đất ở tại đô thị '!G28*0.7</f>
        <v>1083600</v>
      </c>
      <c r="H28" s="6">
        <f>'28.1. Đất ở tại đô thị '!H28*0.7</f>
        <v>541800</v>
      </c>
    </row>
    <row r="29" spans="1:8" ht="47.25" x14ac:dyDescent="0.25">
      <c r="A29" s="4">
        <v>20</v>
      </c>
      <c r="B29" s="29" t="s">
        <v>77</v>
      </c>
      <c r="C29" s="29" t="s">
        <v>62</v>
      </c>
      <c r="D29" s="29" t="s">
        <v>78</v>
      </c>
      <c r="E29" s="6">
        <f>'28.1. Đất ở tại đô thị '!E29*0.7</f>
        <v>2870000</v>
      </c>
      <c r="F29" s="6">
        <f>'28.1. Đất ở tại đô thị '!F29*0.7</f>
        <v>1722000</v>
      </c>
      <c r="G29" s="6">
        <f>'28.1. Đất ở tại đô thị '!G29*0.7</f>
        <v>1148000</v>
      </c>
      <c r="H29" s="6">
        <f>'28.1. Đất ở tại đô thị '!H29*0.7</f>
        <v>574000</v>
      </c>
    </row>
    <row r="30" spans="1:8" ht="47.25" x14ac:dyDescent="0.25">
      <c r="A30" s="4">
        <v>21</v>
      </c>
      <c r="B30" s="29" t="s">
        <v>63</v>
      </c>
      <c r="C30" s="29" t="s">
        <v>64</v>
      </c>
      <c r="D30" s="29" t="s">
        <v>79</v>
      </c>
      <c r="E30" s="6">
        <f>'28.1. Đất ở tại đô thị '!E30*0.7</f>
        <v>1868999.9999999998</v>
      </c>
      <c r="F30" s="6">
        <f>'28.1. Đất ở tại đô thị '!F30*0.7</f>
        <v>1121400</v>
      </c>
      <c r="G30" s="6">
        <f>'28.1. Đất ở tại đô thị '!G30*0.7</f>
        <v>747600</v>
      </c>
      <c r="H30" s="6"/>
    </row>
    <row r="31" spans="1:8" ht="31.5" x14ac:dyDescent="0.25">
      <c r="A31" s="4">
        <v>22</v>
      </c>
      <c r="B31" s="29" t="s">
        <v>80</v>
      </c>
      <c r="C31" s="29" t="s">
        <v>81</v>
      </c>
      <c r="D31" s="29" t="s">
        <v>82</v>
      </c>
      <c r="E31" s="6">
        <f>'28.1. Đất ở tại đô thị '!E31*0.7</f>
        <v>1603000</v>
      </c>
      <c r="F31" s="6">
        <f>'28.1. Đất ở tại đô thị '!F31*0.7</f>
        <v>961799.99999999988</v>
      </c>
      <c r="G31" s="6">
        <f>'28.1. Đất ở tại đô thị '!G31*0.7</f>
        <v>641200</v>
      </c>
      <c r="H31" s="6"/>
    </row>
    <row r="32" spans="1:8" ht="31.5" x14ac:dyDescent="0.25">
      <c r="A32" s="4">
        <v>23</v>
      </c>
      <c r="B32" s="29" t="s">
        <v>83</v>
      </c>
      <c r="C32" s="29" t="s">
        <v>82</v>
      </c>
      <c r="D32" s="29" t="s">
        <v>84</v>
      </c>
      <c r="E32" s="6">
        <f>'28.1. Đất ở tại đô thị '!E32*0.7</f>
        <v>1295000</v>
      </c>
      <c r="F32" s="6">
        <f>'28.1. Đất ở tại đô thị '!F32*0.7</f>
        <v>777000</v>
      </c>
      <c r="G32" s="6">
        <f>'28.1. Đất ở tại đô thị '!G32*0.7</f>
        <v>517999.99999999994</v>
      </c>
      <c r="H32" s="6"/>
    </row>
    <row r="33" spans="1:8" ht="47.25" x14ac:dyDescent="0.25">
      <c r="A33" s="4">
        <v>24</v>
      </c>
      <c r="B33" s="29" t="s">
        <v>85</v>
      </c>
      <c r="C33" s="29" t="s">
        <v>86</v>
      </c>
      <c r="D33" s="29" t="s">
        <v>87</v>
      </c>
      <c r="E33" s="6">
        <f>'28.1. Đất ở tại đô thị '!E33*0.7</f>
        <v>1603000</v>
      </c>
      <c r="F33" s="6">
        <f>'28.1. Đất ở tại đô thị '!F33*0.7</f>
        <v>961799.99999999988</v>
      </c>
      <c r="G33" s="6">
        <f>'28.1. Đất ở tại đô thị '!G33*0.7</f>
        <v>641200</v>
      </c>
      <c r="H33" s="6"/>
    </row>
    <row r="34" spans="1:8" ht="31.5" x14ac:dyDescent="0.25">
      <c r="A34" s="4">
        <v>25</v>
      </c>
      <c r="B34" s="29" t="s">
        <v>88</v>
      </c>
      <c r="C34" s="29" t="s">
        <v>89</v>
      </c>
      <c r="D34" s="29"/>
      <c r="E34" s="6">
        <f>'28.1. Đất ở tại đô thị '!E34*0.7</f>
        <v>1624000</v>
      </c>
      <c r="F34" s="6">
        <f>'28.1. Đất ở tại đô thị '!F34*0.7</f>
        <v>974399.99999999988</v>
      </c>
      <c r="G34" s="6">
        <f>'28.1. Đất ở tại đô thị '!G34*0.7</f>
        <v>649600</v>
      </c>
      <c r="H34" s="6"/>
    </row>
    <row r="35" spans="1:8" ht="47.25" x14ac:dyDescent="0.25">
      <c r="A35" s="4">
        <v>26</v>
      </c>
      <c r="B35" s="29" t="s">
        <v>90</v>
      </c>
      <c r="C35" s="29" t="s">
        <v>78</v>
      </c>
      <c r="D35" s="29" t="s">
        <v>91</v>
      </c>
      <c r="E35" s="6">
        <f>'28.1. Đất ở tại đô thị '!E35*0.7</f>
        <v>1687000</v>
      </c>
      <c r="F35" s="6">
        <f>'28.1. Đất ở tại đô thị '!F35*0.7</f>
        <v>1012199.9999999999</v>
      </c>
      <c r="G35" s="6">
        <f>'28.1. Đất ở tại đô thị '!G35*0.7</f>
        <v>674800</v>
      </c>
      <c r="H35" s="6"/>
    </row>
    <row r="36" spans="1:8" s="18" customFormat="1" ht="31.5" x14ac:dyDescent="0.25">
      <c r="A36" s="23">
        <v>27</v>
      </c>
      <c r="B36" s="29" t="s">
        <v>92</v>
      </c>
      <c r="C36" s="29" t="s">
        <v>93</v>
      </c>
      <c r="D36" s="29" t="s">
        <v>94</v>
      </c>
      <c r="E36" s="6">
        <f>'28.1. Đất ở tại đô thị '!E36*0.7</f>
        <v>1379000</v>
      </c>
      <c r="F36" s="6">
        <f>'28.1. Đất ở tại đô thị '!F36*0.7</f>
        <v>827400</v>
      </c>
      <c r="G36" s="6">
        <f>'28.1. Đất ở tại đô thị '!G36*0.7</f>
        <v>551600</v>
      </c>
      <c r="H36" s="6"/>
    </row>
    <row r="37" spans="1:8" ht="63" x14ac:dyDescent="0.25">
      <c r="A37" s="4">
        <v>28</v>
      </c>
      <c r="B37" s="29" t="s">
        <v>95</v>
      </c>
      <c r="C37" s="29" t="s">
        <v>96</v>
      </c>
      <c r="D37" s="29" t="s">
        <v>97</v>
      </c>
      <c r="E37" s="6">
        <f>'28.1. Đất ở tại đô thị '!E37*0.7</f>
        <v>1931999.9999999998</v>
      </c>
      <c r="F37" s="6">
        <f>'28.1. Đất ở tại đô thị '!F37*0.7</f>
        <v>1159200</v>
      </c>
      <c r="G37" s="6">
        <f>'28.1. Đất ở tại đô thị '!G37*0.7</f>
        <v>772800</v>
      </c>
      <c r="H37" s="6"/>
    </row>
    <row r="38" spans="1:8" ht="63" x14ac:dyDescent="0.25">
      <c r="A38" s="4">
        <v>29</v>
      </c>
      <c r="B38" s="29" t="s">
        <v>98</v>
      </c>
      <c r="C38" s="29" t="s">
        <v>99</v>
      </c>
      <c r="D38" s="29" t="s">
        <v>100</v>
      </c>
      <c r="E38" s="6">
        <f>'28.1. Đất ở tại đô thị '!E38*0.7</f>
        <v>1211000</v>
      </c>
      <c r="F38" s="6">
        <f>'28.1. Đất ở tại đô thị '!F38*0.7</f>
        <v>726600</v>
      </c>
      <c r="G38" s="6">
        <f>'28.1. Đất ở tại đô thị '!G38*0.7</f>
        <v>484399.99999999994</v>
      </c>
      <c r="H38" s="6"/>
    </row>
    <row r="39" spans="1:8" ht="47.25" x14ac:dyDescent="0.25">
      <c r="A39" s="4">
        <v>30</v>
      </c>
      <c r="B39" s="29" t="s">
        <v>101</v>
      </c>
      <c r="C39" s="29" t="s">
        <v>68</v>
      </c>
      <c r="D39" s="29" t="s">
        <v>73</v>
      </c>
      <c r="E39" s="6">
        <f>'28.1. Đất ở tại đô thị '!E39*0.7</f>
        <v>1197000</v>
      </c>
      <c r="F39" s="6">
        <f>'28.1. Đất ở tại đô thị '!F39*0.7</f>
        <v>718200</v>
      </c>
      <c r="G39" s="6">
        <f>'28.1. Đất ở tại đô thị '!G39*0.7</f>
        <v>478799.99999999994</v>
      </c>
      <c r="H39" s="6"/>
    </row>
    <row r="40" spans="1:8" ht="31.5" x14ac:dyDescent="0.25">
      <c r="A40" s="4">
        <v>31</v>
      </c>
      <c r="B40" s="29" t="s">
        <v>102</v>
      </c>
      <c r="C40" s="29" t="s">
        <v>103</v>
      </c>
      <c r="D40" s="29" t="s">
        <v>104</v>
      </c>
      <c r="E40" s="6">
        <f>'28.1. Đất ở tại đô thị '!E40*0.7</f>
        <v>1204000</v>
      </c>
      <c r="F40" s="6">
        <f>'28.1. Đất ở tại đô thị '!F40*0.7</f>
        <v>722400</v>
      </c>
      <c r="G40" s="6">
        <f>'28.1. Đất ở tại đô thị '!G40*0.7</f>
        <v>481599.99999999994</v>
      </c>
      <c r="H40" s="6"/>
    </row>
    <row r="41" spans="1:8" ht="31.5" x14ac:dyDescent="0.25">
      <c r="A41" s="4">
        <v>32</v>
      </c>
      <c r="B41" s="29" t="s">
        <v>105</v>
      </c>
      <c r="C41" s="29" t="s">
        <v>68</v>
      </c>
      <c r="D41" s="29" t="s">
        <v>73</v>
      </c>
      <c r="E41" s="6">
        <f>'28.1. Đất ở tại đô thị '!E41*0.7</f>
        <v>1239000</v>
      </c>
      <c r="F41" s="6">
        <f>'28.1. Đất ở tại đô thị '!F41*0.7</f>
        <v>743400</v>
      </c>
      <c r="G41" s="6">
        <f>'28.1. Đất ở tại đô thị '!G41*0.7</f>
        <v>495599.99999999994</v>
      </c>
      <c r="H41" s="6"/>
    </row>
    <row r="42" spans="1:8" ht="31.5" x14ac:dyDescent="0.25">
      <c r="A42" s="4">
        <v>33</v>
      </c>
      <c r="B42" s="30" t="s">
        <v>106</v>
      </c>
      <c r="C42" s="30" t="s">
        <v>107</v>
      </c>
      <c r="D42" s="30" t="s">
        <v>108</v>
      </c>
      <c r="E42" s="6">
        <f>'28.1. Đất ở tại đô thị '!E42*0.7</f>
        <v>2268000</v>
      </c>
      <c r="F42" s="6">
        <f>'28.1. Đất ở tại đô thị '!F42*0.7</f>
        <v>1360800</v>
      </c>
      <c r="G42" s="6">
        <f>'28.1. Đất ở tại đô thị '!G42*0.7</f>
        <v>907200</v>
      </c>
      <c r="H42" s="6">
        <f>'28.1. Đất ở tại đô thị '!H42*0.7</f>
        <v>453600</v>
      </c>
    </row>
    <row r="43" spans="1:8" ht="31.5" x14ac:dyDescent="0.25">
      <c r="A43" s="4">
        <v>34</v>
      </c>
      <c r="B43" s="30" t="s">
        <v>109</v>
      </c>
      <c r="C43" s="30" t="s">
        <v>108</v>
      </c>
      <c r="D43" s="30" t="s">
        <v>110</v>
      </c>
      <c r="E43" s="6">
        <f>'28.1. Đất ở tại đô thị '!E43*0.7</f>
        <v>1645000</v>
      </c>
      <c r="F43" s="6">
        <f>'28.1. Đất ở tại đô thị '!F43*0.7</f>
        <v>986999.99999999988</v>
      </c>
      <c r="G43" s="6">
        <f>'28.1. Đất ở tại đô thị '!G43*0.7</f>
        <v>658000</v>
      </c>
      <c r="H43" s="6">
        <f>'28.1. Đất ở tại đô thị '!H43*0.7</f>
        <v>329000</v>
      </c>
    </row>
    <row r="44" spans="1:8" ht="31.5" x14ac:dyDescent="0.25">
      <c r="A44" s="4">
        <v>35</v>
      </c>
      <c r="B44" s="30" t="s">
        <v>111</v>
      </c>
      <c r="C44" s="30" t="s">
        <v>108</v>
      </c>
      <c r="D44" s="30" t="s">
        <v>112</v>
      </c>
      <c r="E44" s="6">
        <f>'28.1. Đất ở tại đô thị '!E44*0.7</f>
        <v>1470000</v>
      </c>
      <c r="F44" s="6">
        <f>'28.1. Đất ở tại đô thị '!F44*0.7</f>
        <v>882000</v>
      </c>
      <c r="G44" s="6">
        <f>'28.1. Đất ở tại đô thị '!G44*0.7</f>
        <v>588000</v>
      </c>
      <c r="H44" s="6">
        <f>'28.1. Đất ở tại đô thị '!H44*0.7</f>
        <v>294000</v>
      </c>
    </row>
    <row r="45" spans="1:8" ht="31.5" x14ac:dyDescent="0.25">
      <c r="A45" s="4">
        <v>36</v>
      </c>
      <c r="B45" s="30" t="s">
        <v>113</v>
      </c>
      <c r="C45" s="30" t="s">
        <v>114</v>
      </c>
      <c r="D45" s="30" t="s">
        <v>115</v>
      </c>
      <c r="E45" s="6">
        <f>'28.1. Đất ở tại đô thị '!E45*0.7</f>
        <v>1561000</v>
      </c>
      <c r="F45" s="6">
        <f>'28.1. Đất ở tại đô thị '!F45*0.7</f>
        <v>936599.99999999988</v>
      </c>
      <c r="G45" s="6">
        <f>'28.1. Đất ở tại đô thị '!G45*0.7</f>
        <v>624400</v>
      </c>
      <c r="H45" s="6">
        <f>'28.1. Đất ở tại đô thị '!H45*0.7</f>
        <v>312200</v>
      </c>
    </row>
    <row r="46" spans="1:8" ht="15.75" x14ac:dyDescent="0.25">
      <c r="A46" s="4">
        <v>37</v>
      </c>
      <c r="B46" s="30" t="s">
        <v>116</v>
      </c>
      <c r="C46" s="30" t="s">
        <v>117</v>
      </c>
      <c r="D46" s="30" t="s">
        <v>118</v>
      </c>
      <c r="E46" s="6">
        <f>'28.1. Đất ở tại đô thị '!E46*0.7</f>
        <v>1526000</v>
      </c>
      <c r="F46" s="6">
        <f>'28.1. Đất ở tại đô thị '!F46*0.7</f>
        <v>915600</v>
      </c>
      <c r="G46" s="6">
        <f>'28.1. Đất ở tại đô thị '!G46*0.7</f>
        <v>610400</v>
      </c>
      <c r="H46" s="6">
        <f>'28.1. Đất ở tại đô thị '!H46*0.7</f>
        <v>305200</v>
      </c>
    </row>
    <row r="47" spans="1:8" ht="47.25" x14ac:dyDescent="0.25">
      <c r="A47" s="4">
        <v>38</v>
      </c>
      <c r="B47" s="30" t="s">
        <v>119</v>
      </c>
      <c r="C47" s="30" t="s">
        <v>118</v>
      </c>
      <c r="D47" s="30" t="s">
        <v>120</v>
      </c>
      <c r="E47" s="6">
        <f>'28.1. Đất ở tại đô thị '!E47*0.7</f>
        <v>930999.99999999988</v>
      </c>
      <c r="F47" s="6">
        <f>'28.1. Đất ở tại đô thị '!F47*0.7</f>
        <v>558600</v>
      </c>
      <c r="G47" s="6">
        <f>'28.1. Đất ở tại đô thị '!G47*0.7</f>
        <v>372400</v>
      </c>
      <c r="H47" s="6"/>
    </row>
    <row r="48" spans="1:8" ht="31.5" x14ac:dyDescent="0.25">
      <c r="A48" s="4">
        <v>39</v>
      </c>
      <c r="B48" s="30" t="s">
        <v>121</v>
      </c>
      <c r="C48" s="30" t="s">
        <v>115</v>
      </c>
      <c r="D48" s="30" t="s">
        <v>122</v>
      </c>
      <c r="E48" s="6">
        <f>'28.1. Đất ở tại đô thị '!E48*0.7</f>
        <v>798000</v>
      </c>
      <c r="F48" s="6">
        <f>'28.1. Đất ở tại đô thị '!F48*0.7</f>
        <v>478799.99999999994</v>
      </c>
      <c r="G48" s="6">
        <f>'28.1. Đất ở tại đô thị '!G48*0.7</f>
        <v>319200</v>
      </c>
      <c r="H48" s="6">
        <f>'28.1. Đất ở tại đô thị '!H48*0.7</f>
        <v>159600</v>
      </c>
    </row>
    <row r="49" spans="1:8" ht="15.75" x14ac:dyDescent="0.25">
      <c r="A49" s="4">
        <v>40</v>
      </c>
      <c r="B49" s="30" t="s">
        <v>123</v>
      </c>
      <c r="C49" s="7"/>
      <c r="D49" s="7"/>
      <c r="E49" s="6">
        <f>'28.1. Đất ở tại đô thị '!E49*0.7</f>
        <v>5054000</v>
      </c>
      <c r="F49" s="6">
        <f>'28.1. Đất ở tại đô thị '!F49*0.7</f>
        <v>3032400</v>
      </c>
      <c r="G49" s="6">
        <f>'28.1. Đất ở tại đô thị '!G49*0.7</f>
        <v>2021599.9999999998</v>
      </c>
      <c r="H49" s="6">
        <f>'28.1. Đất ở tại đô thị '!H49*0.7</f>
        <v>1010799.9999999999</v>
      </c>
    </row>
    <row r="50" spans="1:8" ht="31.5" x14ac:dyDescent="0.25">
      <c r="A50" s="4">
        <v>41</v>
      </c>
      <c r="B50" s="30" t="s">
        <v>124</v>
      </c>
      <c r="C50" s="7"/>
      <c r="D50" s="7"/>
      <c r="E50" s="6">
        <f>'28.1. Đất ở tại đô thị '!E50*0.7</f>
        <v>3605000</v>
      </c>
      <c r="F50" s="6">
        <f>'28.1. Đất ở tại đô thị '!F50*0.7</f>
        <v>2163000</v>
      </c>
      <c r="G50" s="6">
        <f>'28.1. Đất ở tại đô thị '!G50*0.7</f>
        <v>1442000</v>
      </c>
      <c r="H50" s="6">
        <f>'28.1. Đất ở tại đô thị '!H50*0.7</f>
        <v>721000</v>
      </c>
    </row>
    <row r="51" spans="1:8" ht="31.5" x14ac:dyDescent="0.25">
      <c r="A51" s="4">
        <v>42</v>
      </c>
      <c r="B51" s="30" t="s">
        <v>125</v>
      </c>
      <c r="C51" s="7"/>
      <c r="D51" s="7"/>
      <c r="E51" s="6">
        <f>'28.1. Đất ở tại đô thị '!E51*0.7</f>
        <v>8364999.9999999991</v>
      </c>
      <c r="F51" s="6">
        <f>'28.1. Đất ở tại đô thị '!F51*0.7</f>
        <v>5019000</v>
      </c>
      <c r="G51" s="6">
        <f>'28.1. Đất ở tại đô thị '!G51*0.7</f>
        <v>3346000</v>
      </c>
      <c r="H51" s="6">
        <f>'28.1. Đất ở tại đô thị '!H51*0.7</f>
        <v>1673000</v>
      </c>
    </row>
    <row r="52" spans="1:8" ht="15.75" x14ac:dyDescent="0.25">
      <c r="A52" s="4">
        <v>43</v>
      </c>
      <c r="B52" s="30" t="s">
        <v>126</v>
      </c>
      <c r="C52" s="30" t="s">
        <v>117</v>
      </c>
      <c r="D52" s="30" t="s">
        <v>127</v>
      </c>
      <c r="E52" s="6">
        <f>'28.1. Đất ở tại đô thị '!E52*0.7</f>
        <v>1302000</v>
      </c>
      <c r="F52" s="6">
        <f>'28.1. Đất ở tại đô thị '!F52*0.7</f>
        <v>781200</v>
      </c>
      <c r="G52" s="6">
        <f>'28.1. Đất ở tại đô thị '!G52*0.7</f>
        <v>520799.99999999994</v>
      </c>
      <c r="H52" s="6">
        <f>'28.1. Đất ở tại đô thị '!H52*0.7</f>
        <v>260399.99999999997</v>
      </c>
    </row>
    <row r="53" spans="1:8" ht="15.75" x14ac:dyDescent="0.25">
      <c r="A53" s="4">
        <v>44</v>
      </c>
      <c r="B53" s="30" t="s">
        <v>128</v>
      </c>
      <c r="C53" s="7"/>
      <c r="D53" s="7"/>
      <c r="E53" s="6">
        <f>'28.1. Đất ở tại đô thị '!E53*0.7</f>
        <v>1295000</v>
      </c>
      <c r="F53" s="6">
        <f>'28.1. Đất ở tại đô thị '!F53*0.7</f>
        <v>777000</v>
      </c>
      <c r="G53" s="6">
        <f>'28.1. Đất ở tại đô thị '!G53*0.7</f>
        <v>517999.99999999994</v>
      </c>
      <c r="H53" s="6">
        <f>'28.1. Đất ở tại đô thị '!H53*0.7</f>
        <v>258999.99999999997</v>
      </c>
    </row>
    <row r="54" spans="1:8" ht="31.5" x14ac:dyDescent="0.25">
      <c r="A54" s="4">
        <v>45</v>
      </c>
      <c r="B54" s="30" t="s">
        <v>129</v>
      </c>
      <c r="C54" s="7"/>
      <c r="D54" s="7"/>
      <c r="E54" s="6">
        <f>'28.1. Đất ở tại đô thị '!E54*0.7</f>
        <v>1302000</v>
      </c>
      <c r="F54" s="6">
        <f>'28.1. Đất ở tại đô thị '!F54*0.7</f>
        <v>781200</v>
      </c>
      <c r="G54" s="6">
        <f>'28.1. Đất ở tại đô thị '!G54*0.7</f>
        <v>520799.99999999994</v>
      </c>
      <c r="H54" s="6">
        <f>'28.1. Đất ở tại đô thị '!H54*0.7</f>
        <v>260399.99999999997</v>
      </c>
    </row>
    <row r="55" spans="1:8" ht="15.75" x14ac:dyDescent="0.25">
      <c r="A55" s="4">
        <v>46</v>
      </c>
      <c r="B55" s="30" t="s">
        <v>130</v>
      </c>
      <c r="C55" s="30" t="s">
        <v>131</v>
      </c>
      <c r="D55" s="30" t="s">
        <v>132</v>
      </c>
      <c r="E55" s="6">
        <f>'28.1. Đất ở tại đô thị '!E55*0.7</f>
        <v>1309000</v>
      </c>
      <c r="F55" s="6">
        <f>'28.1. Đất ở tại đô thị '!F55*0.7</f>
        <v>785400</v>
      </c>
      <c r="G55" s="6">
        <f>'28.1. Đất ở tại đô thị '!G55*0.7</f>
        <v>523599.99999999994</v>
      </c>
      <c r="H55" s="6">
        <f>'28.1. Đất ở tại đô thị '!H55*0.7</f>
        <v>261799.99999999997</v>
      </c>
    </row>
    <row r="56" spans="1:8" ht="15.75" x14ac:dyDescent="0.25">
      <c r="A56" s="57" t="s">
        <v>159</v>
      </c>
      <c r="B56" s="57"/>
      <c r="C56" s="57"/>
      <c r="D56" s="57"/>
      <c r="E56" s="57"/>
      <c r="F56" s="57"/>
      <c r="G56" s="57"/>
      <c r="H56" s="57"/>
    </row>
    <row r="57" spans="1:8" ht="15.75" x14ac:dyDescent="0.25">
      <c r="A57" s="58" t="s">
        <v>8</v>
      </c>
      <c r="B57" s="58"/>
      <c r="C57" s="58"/>
      <c r="D57" s="58"/>
      <c r="E57" s="59"/>
      <c r="F57" s="59"/>
      <c r="G57" s="59"/>
      <c r="H57" s="59"/>
    </row>
    <row r="58" spans="1:8" ht="15.75" x14ac:dyDescent="0.25">
      <c r="A58" s="4">
        <v>1</v>
      </c>
      <c r="B58" s="29" t="s">
        <v>158</v>
      </c>
      <c r="C58" s="31"/>
      <c r="D58" s="37"/>
      <c r="E58" s="6">
        <f>'28.1. Đất ở tại đô thị '!E58*0.7</f>
        <v>244999.99999999997</v>
      </c>
      <c r="F58" s="32"/>
      <c r="G58" s="32"/>
      <c r="H58" s="32"/>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2">
    <mergeCell ref="A57:H57"/>
    <mergeCell ref="A2:B2"/>
    <mergeCell ref="G2:H2"/>
    <mergeCell ref="A4:H4"/>
    <mergeCell ref="A5:H5"/>
    <mergeCell ref="A6:H6"/>
    <mergeCell ref="A7:A8"/>
    <mergeCell ref="B7:B8"/>
    <mergeCell ref="C7:D7"/>
    <mergeCell ref="E7:H7"/>
    <mergeCell ref="C12:D12"/>
    <mergeCell ref="A56:H56"/>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55"/>
  <sheetViews>
    <sheetView view="pageBreakPreview" zoomScaleNormal="100" zoomScaleSheetLayoutView="100" workbookViewId="0">
      <selection activeCell="E11" sqref="E11"/>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1" t="s">
        <v>157</v>
      </c>
      <c r="B2" s="51"/>
      <c r="C2" s="13"/>
      <c r="D2" s="13"/>
      <c r="E2" s="14"/>
      <c r="F2" s="14"/>
      <c r="G2" s="52" t="s">
        <v>22</v>
      </c>
      <c r="H2" s="52"/>
    </row>
    <row r="3" spans="1:8" ht="15.75" x14ac:dyDescent="0.25">
      <c r="A3" s="12"/>
      <c r="B3" s="13"/>
      <c r="C3" s="13"/>
      <c r="D3" s="13"/>
      <c r="E3" s="14"/>
      <c r="F3" s="14"/>
      <c r="G3" s="14"/>
      <c r="H3" s="14"/>
    </row>
    <row r="4" spans="1:8" ht="15.75" x14ac:dyDescent="0.25">
      <c r="A4" s="56" t="s">
        <v>166</v>
      </c>
      <c r="B4" s="56"/>
      <c r="C4" s="56"/>
      <c r="D4" s="56"/>
      <c r="E4" s="56"/>
      <c r="F4" s="56"/>
      <c r="G4" s="56"/>
      <c r="H4" s="56"/>
    </row>
    <row r="5" spans="1:8" ht="15.75" x14ac:dyDescent="0.25">
      <c r="A5" s="53" t="s">
        <v>21</v>
      </c>
      <c r="B5" s="53"/>
      <c r="C5" s="53"/>
      <c r="D5" s="53"/>
      <c r="E5" s="53"/>
      <c r="F5" s="53"/>
      <c r="G5" s="53"/>
      <c r="H5" s="53"/>
    </row>
    <row r="6" spans="1:8" ht="15.75" x14ac:dyDescent="0.25">
      <c r="A6" s="54" t="s">
        <v>5</v>
      </c>
      <c r="B6" s="54"/>
      <c r="C6" s="54"/>
      <c r="D6" s="54"/>
      <c r="E6" s="54"/>
      <c r="F6" s="54"/>
      <c r="G6" s="54"/>
      <c r="H6" s="54"/>
    </row>
    <row r="7" spans="1:8" ht="15.75" x14ac:dyDescent="0.25">
      <c r="A7" s="55" t="s">
        <v>1</v>
      </c>
      <c r="B7" s="55" t="s">
        <v>2</v>
      </c>
      <c r="C7" s="55" t="s">
        <v>3</v>
      </c>
      <c r="D7" s="55"/>
      <c r="E7" s="55" t="s">
        <v>161</v>
      </c>
      <c r="F7" s="55"/>
      <c r="G7" s="55"/>
      <c r="H7" s="55"/>
    </row>
    <row r="8" spans="1:8" ht="15.75" x14ac:dyDescent="0.25">
      <c r="A8" s="55"/>
      <c r="B8" s="55"/>
      <c r="C8" s="8" t="s">
        <v>6</v>
      </c>
      <c r="D8" s="8" t="s">
        <v>7</v>
      </c>
      <c r="E8" s="15" t="s">
        <v>4</v>
      </c>
      <c r="F8" s="15" t="s">
        <v>10</v>
      </c>
      <c r="G8" s="15" t="s">
        <v>11</v>
      </c>
      <c r="H8" s="15" t="s">
        <v>12</v>
      </c>
    </row>
    <row r="9" spans="1:8" ht="15.75" x14ac:dyDescent="0.25">
      <c r="A9" s="8">
        <v>1</v>
      </c>
      <c r="B9" s="39" t="s">
        <v>162</v>
      </c>
      <c r="C9" s="30"/>
      <c r="D9" s="30"/>
      <c r="E9" s="4"/>
      <c r="F9" s="4"/>
      <c r="G9" s="4"/>
      <c r="H9" s="4"/>
    </row>
    <row r="10" spans="1:8" ht="31.5" x14ac:dyDescent="0.25">
      <c r="A10" s="4">
        <v>1</v>
      </c>
      <c r="B10" s="40" t="s">
        <v>133</v>
      </c>
      <c r="C10" s="40" t="s">
        <v>134</v>
      </c>
      <c r="D10" s="40" t="s">
        <v>135</v>
      </c>
      <c r="E10" s="6">
        <f>+'28.2. Đất ở tại nông thôn'!E10*0.7</f>
        <v>770000</v>
      </c>
      <c r="F10" s="6">
        <f>+'28.2. Đất ở tại nông thôn'!F10*0.7</f>
        <v>461999.99999999994</v>
      </c>
      <c r="G10" s="6">
        <f>+'28.2. Đất ở tại nông thôn'!G10*0.7</f>
        <v>308000</v>
      </c>
      <c r="H10" s="6"/>
    </row>
    <row r="11" spans="1:8" ht="31.5" x14ac:dyDescent="0.25">
      <c r="A11" s="4">
        <f>1+A10</f>
        <v>2</v>
      </c>
      <c r="B11" s="40" t="s">
        <v>136</v>
      </c>
      <c r="C11" s="40" t="s">
        <v>137</v>
      </c>
      <c r="D11" s="40" t="s">
        <v>138</v>
      </c>
      <c r="E11" s="6">
        <f>+'28.2. Đất ở tại nông thôn'!E11*0.7</f>
        <v>336000</v>
      </c>
      <c r="F11" s="6">
        <f>+'28.2. Đất ở tại nông thôn'!F11*0.7</f>
        <v>201600</v>
      </c>
      <c r="G11" s="6"/>
      <c r="H11" s="6"/>
    </row>
    <row r="12" spans="1:8" ht="15.75" x14ac:dyDescent="0.25">
      <c r="A12" s="4">
        <f t="shared" ref="A12:A18" si="0">1+A11</f>
        <v>3</v>
      </c>
      <c r="B12" s="60" t="s">
        <v>139</v>
      </c>
      <c r="C12" s="60"/>
      <c r="D12" s="40"/>
      <c r="E12" s="6">
        <f>+'28.2. Đất ở tại nông thôn'!E12*0.7</f>
        <v>770000</v>
      </c>
      <c r="F12" s="6">
        <f>+'28.2. Đất ở tại nông thôn'!F12*0.7</f>
        <v>461999.99999999994</v>
      </c>
      <c r="G12" s="6">
        <f>+'28.2. Đất ở tại nông thôn'!G12*0.7</f>
        <v>308000</v>
      </c>
      <c r="H12" s="6">
        <f>+'28.2. Đất ở tại nông thôn'!H12*0.7</f>
        <v>154000</v>
      </c>
    </row>
    <row r="13" spans="1:8" ht="30" x14ac:dyDescent="0.25">
      <c r="A13" s="4">
        <f t="shared" si="0"/>
        <v>4</v>
      </c>
      <c r="B13" s="41" t="s">
        <v>148</v>
      </c>
      <c r="C13" s="41" t="s">
        <v>149</v>
      </c>
      <c r="D13" s="42" t="str">
        <f t="shared" ref="D13" si="1">IF(AND(B13&lt;&gt;0,C13&lt;&gt;0),A13&amp;": "&amp;"Từ "&amp;B13&amp;" đến "&amp;C13,A13)</f>
        <v>4: Từ Đầy ngõ đi thôn Pò Pheo đến hết xóm Cốc Hắt</v>
      </c>
      <c r="E13" s="6">
        <f>+'28.2. Đất ở tại nông thôn'!E13*0.7</f>
        <v>679000</v>
      </c>
      <c r="F13" s="6">
        <f>+'28.2. Đất ở tại nông thôn'!F13*0.7</f>
        <v>407400</v>
      </c>
      <c r="G13" s="6">
        <f>+'28.2. Đất ở tại nông thôn'!G13*0.7</f>
        <v>271600</v>
      </c>
      <c r="H13" s="6">
        <f>+'28.2. Đất ở tại nông thôn'!H13*0.7</f>
        <v>135800</v>
      </c>
    </row>
    <row r="14" spans="1:8" s="45" customFormat="1" ht="15.75" x14ac:dyDescent="0.25">
      <c r="A14" s="8">
        <v>2</v>
      </c>
      <c r="B14" s="39" t="s">
        <v>163</v>
      </c>
      <c r="C14" s="39"/>
      <c r="D14" s="39"/>
      <c r="E14" s="6"/>
      <c r="F14" s="6"/>
      <c r="G14" s="6"/>
      <c r="H14" s="6"/>
    </row>
    <row r="15" spans="1:8" ht="31.5" x14ac:dyDescent="0.25">
      <c r="A15" s="4">
        <v>1</v>
      </c>
      <c r="B15" s="40" t="s">
        <v>140</v>
      </c>
      <c r="C15" s="40" t="s">
        <v>141</v>
      </c>
      <c r="D15" s="40" t="s">
        <v>142</v>
      </c>
      <c r="E15" s="6">
        <f>+'28.2. Đất ở tại nông thôn'!E15*0.7</f>
        <v>427000</v>
      </c>
      <c r="F15" s="6">
        <f>+'28.2. Đất ở tại nông thôn'!F15*0.7</f>
        <v>256199.99999999997</v>
      </c>
      <c r="G15" s="6">
        <f>+'28.2. Đất ở tại nông thôn'!G15*0.7</f>
        <v>170800</v>
      </c>
      <c r="H15" s="6"/>
    </row>
    <row r="16" spans="1:8" ht="31.5" x14ac:dyDescent="0.25">
      <c r="A16" s="4">
        <f t="shared" si="0"/>
        <v>2</v>
      </c>
      <c r="B16" s="40" t="s">
        <v>143</v>
      </c>
      <c r="C16" s="40" t="s">
        <v>144</v>
      </c>
      <c r="D16" s="40" t="s">
        <v>145</v>
      </c>
      <c r="E16" s="6">
        <f>+'28.2. Đất ở tại nông thôn'!E16*0.7</f>
        <v>406000</v>
      </c>
      <c r="F16" s="6">
        <f>+'28.2. Đất ở tại nông thôn'!F16*0.7</f>
        <v>243599.99999999997</v>
      </c>
      <c r="G16" s="6">
        <f>+'28.2. Đất ở tại nông thôn'!G16*0.7</f>
        <v>162400</v>
      </c>
      <c r="H16" s="6"/>
    </row>
    <row r="17" spans="1:8" ht="45" x14ac:dyDescent="0.25">
      <c r="A17" s="4">
        <f t="shared" si="0"/>
        <v>3</v>
      </c>
      <c r="B17" s="46" t="s">
        <v>146</v>
      </c>
      <c r="C17" s="35" t="s">
        <v>147</v>
      </c>
      <c r="D17" s="42" t="str">
        <f t="shared" ref="D17:D18" si="2">IF(AND(B17&lt;&gt;0,C17&lt;&gt;0),A17&amp;": "&amp;"Từ "&amp;B17&amp;" đến "&amp;C17,A17)</f>
        <v>3: Từ Ủy ban nhân dân xã Hoàng Việt cũ đến hết thôn Nà Phai</v>
      </c>
      <c r="E17" s="6">
        <f>+'28.2. Đất ở tại nông thôn'!E17*0.7</f>
        <v>1183000</v>
      </c>
      <c r="F17" s="6">
        <f>+'28.2. Đất ở tại nông thôn'!F17*0.7</f>
        <v>709800</v>
      </c>
      <c r="G17" s="6">
        <f>+'28.2. Đất ở tại nông thôn'!G17*0.7</f>
        <v>473199.99999999994</v>
      </c>
      <c r="H17" s="6">
        <f>+'28.2. Đất ở tại nông thôn'!H17*0.7</f>
        <v>236599.99999999997</v>
      </c>
    </row>
    <row r="18" spans="1:8" ht="30" x14ac:dyDescent="0.25">
      <c r="A18" s="4">
        <f t="shared" si="0"/>
        <v>4</v>
      </c>
      <c r="B18" s="41" t="s">
        <v>150</v>
      </c>
      <c r="C18" s="41" t="s">
        <v>151</v>
      </c>
      <c r="D18" s="42" t="str">
        <f t="shared" si="2"/>
        <v>4: Từ Ngã ba Vũng Lài đến hết địa giới xã Bắc Hùng cũ</v>
      </c>
      <c r="E18" s="6">
        <f>+'28.2. Đất ở tại nông thôn'!E18*0.7</f>
        <v>266000</v>
      </c>
      <c r="F18" s="6">
        <f>+'28.2. Đất ở tại nông thôn'!F18*0.7</f>
        <v>159600</v>
      </c>
      <c r="G18" s="6">
        <f>+'28.2. Đất ở tại nông thôn'!G18*0.7</f>
        <v>106400</v>
      </c>
      <c r="H18" s="6">
        <f>+'28.2. Đất ở tại nông thôn'!H18*0.7</f>
        <v>53200</v>
      </c>
    </row>
    <row r="19" spans="1:8" ht="15.75" x14ac:dyDescent="0.25">
      <c r="A19" s="57" t="s">
        <v>164</v>
      </c>
      <c r="B19" s="57"/>
      <c r="C19" s="57"/>
      <c r="D19" s="57"/>
      <c r="E19" s="57"/>
      <c r="F19" s="57"/>
      <c r="G19" s="57"/>
      <c r="H19" s="57"/>
    </row>
    <row r="20" spans="1:8" ht="15.75" x14ac:dyDescent="0.25">
      <c r="A20" s="58" t="s">
        <v>9</v>
      </c>
      <c r="B20" s="58"/>
      <c r="C20" s="58"/>
      <c r="D20" s="58"/>
      <c r="E20" s="58"/>
      <c r="F20" s="58"/>
      <c r="G20" s="58"/>
      <c r="H20" s="58"/>
    </row>
    <row r="21" spans="1:8" ht="31.5" x14ac:dyDescent="0.25">
      <c r="A21" s="4">
        <v>1</v>
      </c>
      <c r="B21" s="7" t="s">
        <v>165</v>
      </c>
      <c r="C21" s="21"/>
      <c r="D21" s="21"/>
      <c r="E21" s="33">
        <f>+'28.2. Đất ở tại nông thôn'!E21*0.7</f>
        <v>144900</v>
      </c>
      <c r="F21" s="32"/>
      <c r="G21" s="32"/>
      <c r="H21" s="32"/>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sheetData>
  <mergeCells count="12">
    <mergeCell ref="A19:H19"/>
    <mergeCell ref="A20:H20"/>
    <mergeCell ref="A2:B2"/>
    <mergeCell ref="G2:H2"/>
    <mergeCell ref="A4:H4"/>
    <mergeCell ref="A5:H5"/>
    <mergeCell ref="A6:H6"/>
    <mergeCell ref="A7:A8"/>
    <mergeCell ref="B7:B8"/>
    <mergeCell ref="C7:D7"/>
    <mergeCell ref="E7:H7"/>
    <mergeCell ref="B12:C12"/>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5"/>
      <c r="B1" s="9"/>
      <c r="C1" s="9"/>
      <c r="D1" s="9"/>
      <c r="E1" s="9"/>
    </row>
    <row r="2" spans="1:8" ht="15.75" customHeight="1" x14ac:dyDescent="0.25">
      <c r="A2" s="51" t="s">
        <v>157</v>
      </c>
      <c r="B2" s="51"/>
      <c r="C2" s="9"/>
      <c r="D2" s="9"/>
      <c r="E2" s="28" t="s">
        <v>25</v>
      </c>
    </row>
    <row r="3" spans="1:8" x14ac:dyDescent="0.25">
      <c r="A3" s="25"/>
      <c r="B3" s="9"/>
      <c r="C3" s="9"/>
      <c r="D3" s="9"/>
      <c r="E3" s="9"/>
    </row>
    <row r="4" spans="1:8" x14ac:dyDescent="0.25">
      <c r="A4" s="70" t="s">
        <v>167</v>
      </c>
      <c r="B4" s="70"/>
      <c r="C4" s="70"/>
      <c r="D4" s="70"/>
      <c r="E4" s="70"/>
    </row>
    <row r="5" spans="1:8" s="3" customFormat="1" ht="15.6" customHeight="1" x14ac:dyDescent="0.25">
      <c r="A5" s="53" t="s">
        <v>21</v>
      </c>
      <c r="B5" s="53"/>
      <c r="C5" s="53"/>
      <c r="D5" s="53"/>
      <c r="E5" s="53"/>
      <c r="F5" s="49"/>
      <c r="G5" s="49"/>
      <c r="H5" s="49"/>
    </row>
    <row r="6" spans="1:8" x14ac:dyDescent="0.25">
      <c r="A6" s="67" t="s">
        <v>26</v>
      </c>
      <c r="B6" s="67"/>
      <c r="C6" s="67"/>
      <c r="D6" s="67"/>
      <c r="E6" s="67"/>
    </row>
    <row r="7" spans="1:8" x14ac:dyDescent="0.25">
      <c r="A7" s="67" t="s">
        <v>13</v>
      </c>
      <c r="B7" s="67"/>
      <c r="C7" s="67"/>
      <c r="D7" s="67"/>
      <c r="E7" s="67"/>
    </row>
    <row r="8" spans="1:8" x14ac:dyDescent="0.25">
      <c r="A8" s="68" t="s">
        <v>18</v>
      </c>
      <c r="B8" s="68"/>
      <c r="C8" s="68"/>
      <c r="D8" s="68"/>
      <c r="E8" s="68"/>
    </row>
    <row r="9" spans="1:8" x14ac:dyDescent="0.25">
      <c r="A9" s="61" t="s">
        <v>14</v>
      </c>
      <c r="B9" s="61" t="s">
        <v>24</v>
      </c>
      <c r="C9" s="63" t="s">
        <v>23</v>
      </c>
      <c r="D9" s="63"/>
      <c r="E9" s="63"/>
    </row>
    <row r="10" spans="1:8" x14ac:dyDescent="0.25">
      <c r="A10" s="62"/>
      <c r="B10" s="62"/>
      <c r="C10" s="2" t="s">
        <v>4</v>
      </c>
      <c r="D10" s="2" t="s">
        <v>10</v>
      </c>
      <c r="E10" s="2" t="s">
        <v>11</v>
      </c>
    </row>
    <row r="11" spans="1:8" x14ac:dyDescent="0.25">
      <c r="A11" s="1">
        <f>MAX(A9)+1</f>
        <v>1</v>
      </c>
      <c r="B11" s="47" t="s">
        <v>158</v>
      </c>
      <c r="C11" s="36">
        <f ca="1">INDEX('[1]Tổng hợp'!$E$228:$R$232,MATCH($C11,'[1]Tổng hợp'!$E$214:$E$218,0),MATCH(C$8,'[1]Tổng hợp'!$E$214:$R$214,0))</f>
        <v>64000</v>
      </c>
      <c r="D11" s="36">
        <f ca="1">INDEX('[1]Tổng hợp'!$E$228:$R$232,MATCH($C11,'[1]Tổng hợp'!$E$214:$E$218,0),MATCH(D$8,'[1]Tổng hợp'!$E$214:$R$214,0))</f>
        <v>58000</v>
      </c>
      <c r="E11" s="36">
        <f ca="1">INDEX('[1]Tổng hợp'!$E$228:$R$232,MATCH($C11,'[1]Tổng hợp'!$E$214:$E$218,0),MATCH(E$8,'[1]Tổng hợp'!$E$214:$R$214,0))</f>
        <v>51000</v>
      </c>
    </row>
    <row r="12" spans="1:8" x14ac:dyDescent="0.25">
      <c r="A12" s="1">
        <f t="shared" ref="A12:A13" si="0">MAX(A11)+1</f>
        <v>2</v>
      </c>
      <c r="B12" s="47" t="s">
        <v>162</v>
      </c>
      <c r="C12" s="36">
        <f ca="1">INDEX('[1]Tổng hợp'!$E$228:$R$232,MATCH($C12,'[1]Tổng hợp'!$E$214:$E$218,0),MATCH(C$8,'[1]Tổng hợp'!$E$214:$R$214,0))</f>
        <v>58000</v>
      </c>
      <c r="D12" s="36">
        <f ca="1">INDEX('[1]Tổng hợp'!$E$228:$R$232,MATCH($C12,'[1]Tổng hợp'!$E$214:$E$218,0),MATCH(D$8,'[1]Tổng hợp'!$E$214:$R$214,0))</f>
        <v>52000</v>
      </c>
      <c r="E12" s="36">
        <f ca="1">INDEX('[1]Tổng hợp'!$E$228:$R$232,MATCH($C12,'[1]Tổng hợp'!$E$214:$E$218,0),MATCH(E$8,'[1]Tổng hợp'!$E$214:$R$214,0))</f>
        <v>46000</v>
      </c>
    </row>
    <row r="13" spans="1:8" x14ac:dyDescent="0.25">
      <c r="A13" s="1">
        <f t="shared" si="0"/>
        <v>3</v>
      </c>
      <c r="B13" s="48" t="s">
        <v>163</v>
      </c>
      <c r="C13" s="36">
        <f ca="1">INDEX('[1]Tổng hợp'!$E$228:$R$232,MATCH($C13,'[1]Tổng hợp'!$E$214:$E$218,0),MATCH(C$8,'[1]Tổng hợp'!$E$214:$R$214,0))</f>
        <v>58000</v>
      </c>
      <c r="D13" s="36">
        <f ca="1">INDEX('[1]Tổng hợp'!$E$228:$R$232,MATCH($C13,'[1]Tổng hợp'!$E$214:$E$218,0),MATCH(D$8,'[1]Tổng hợp'!$E$214:$R$214,0))</f>
        <v>52000</v>
      </c>
      <c r="E13" s="36">
        <f ca="1">INDEX('[1]Tổng hợp'!$E$228:$R$232,MATCH($C13,'[1]Tổng hợp'!$E$214:$E$218,0),MATCH(E$8,'[1]Tổng hợp'!$E$214:$R$214,0))</f>
        <v>46000</v>
      </c>
    </row>
    <row r="14" spans="1:8" x14ac:dyDescent="0.25">
      <c r="A14" s="27"/>
      <c r="B14" s="27"/>
      <c r="C14" s="27"/>
      <c r="D14" s="27"/>
      <c r="E14" s="27"/>
    </row>
    <row r="15" spans="1:8" x14ac:dyDescent="0.25">
      <c r="A15" s="67" t="s">
        <v>27</v>
      </c>
      <c r="B15" s="67"/>
      <c r="C15" s="67"/>
      <c r="D15" s="67"/>
      <c r="E15" s="67"/>
    </row>
    <row r="16" spans="1:8" x14ac:dyDescent="0.25">
      <c r="A16" s="68" t="s">
        <v>18</v>
      </c>
      <c r="B16" s="68"/>
      <c r="C16" s="68"/>
      <c r="D16" s="68"/>
      <c r="E16" s="68"/>
    </row>
    <row r="17" spans="1:5" x14ac:dyDescent="0.25">
      <c r="A17" s="61" t="s">
        <v>14</v>
      </c>
      <c r="B17" s="61" t="s">
        <v>24</v>
      </c>
      <c r="C17" s="63" t="s">
        <v>23</v>
      </c>
      <c r="D17" s="63"/>
      <c r="E17" s="63"/>
    </row>
    <row r="18" spans="1:5" x14ac:dyDescent="0.25">
      <c r="A18" s="62"/>
      <c r="B18" s="62"/>
      <c r="C18" s="2" t="s">
        <v>4</v>
      </c>
      <c r="D18" s="2" t="s">
        <v>10</v>
      </c>
      <c r="E18" s="2" t="s">
        <v>11</v>
      </c>
    </row>
    <row r="19" spans="1:5" x14ac:dyDescent="0.25">
      <c r="A19" s="1">
        <f>MAX(A17)+1</f>
        <v>1</v>
      </c>
      <c r="B19" s="26" t="str">
        <f t="shared" ref="B19:B21" si="1">B11</f>
        <v>Thị trấn Na Sầm cũ</v>
      </c>
      <c r="C19" s="36">
        <f ca="1">INDEX('[1]Tổng hợp'!$E$228:$R$232,MATCH($C19,'[1]Tổng hợp'!$E$214:$E$218,0),MATCH(C$16,'[1]Tổng hợp'!$E$214:$R$214,0))</f>
        <v>58000</v>
      </c>
      <c r="D19" s="36">
        <f ca="1">INDEX('[1]Tổng hợp'!$E$228:$R$232,MATCH($C19,'[1]Tổng hợp'!$E$214:$E$218,0),MATCH(D$16,'[1]Tổng hợp'!$E$214:$R$214,0))</f>
        <v>52000</v>
      </c>
      <c r="E19" s="36">
        <f ca="1">INDEX('[1]Tổng hợp'!$E$228:$R$232,MATCH($C19,'[1]Tổng hợp'!$E$214:$E$218,0),MATCH(E$16,'[1]Tổng hợp'!$E$214:$R$214,0))</f>
        <v>46000</v>
      </c>
    </row>
    <row r="20" spans="1:5" x14ac:dyDescent="0.25">
      <c r="A20" s="1">
        <f t="shared" ref="A20:A21" si="2">MAX(A19)+1</f>
        <v>2</v>
      </c>
      <c r="B20" s="26" t="str">
        <f t="shared" si="1"/>
        <v>Xã Hoàng Việt cũ</v>
      </c>
      <c r="C20" s="36">
        <f ca="1">INDEX('[1]Tổng hợp'!$E$228:$R$232,MATCH($C20,'[1]Tổng hợp'!$E$214:$E$218,0),MATCH(C$16,'[1]Tổng hợp'!$E$214:$R$214,0))</f>
        <v>52000</v>
      </c>
      <c r="D20" s="36">
        <f ca="1">INDEX('[1]Tổng hợp'!$E$228:$R$232,MATCH($C20,'[1]Tổng hợp'!$E$214:$E$218,0),MATCH(D$16,'[1]Tổng hợp'!$E$214:$R$214,0))</f>
        <v>47000</v>
      </c>
      <c r="E20" s="36">
        <f ca="1">INDEX('[1]Tổng hợp'!$E$228:$R$232,MATCH($C20,'[1]Tổng hợp'!$E$214:$E$218,0),MATCH(E$16,'[1]Tổng hợp'!$E$214:$R$214,0))</f>
        <v>42000</v>
      </c>
    </row>
    <row r="21" spans="1:5" x14ac:dyDescent="0.25">
      <c r="A21" s="1">
        <f t="shared" si="2"/>
        <v>3</v>
      </c>
      <c r="B21" s="26" t="str">
        <f t="shared" si="1"/>
        <v>Xã Bắc Hùng cũ</v>
      </c>
      <c r="C21" s="36">
        <f ca="1">INDEX('[1]Tổng hợp'!$E$228:$R$232,MATCH($C21,'[1]Tổng hợp'!$E$214:$E$218,0),MATCH(C$16,'[1]Tổng hợp'!$E$214:$R$214,0))</f>
        <v>52000</v>
      </c>
      <c r="D21" s="36">
        <f ca="1">INDEX('[1]Tổng hợp'!$E$228:$R$232,MATCH($C21,'[1]Tổng hợp'!$E$214:$E$218,0),MATCH(D$16,'[1]Tổng hợp'!$E$214:$R$214,0))</f>
        <v>47000</v>
      </c>
      <c r="E21" s="36">
        <f ca="1">INDEX('[1]Tổng hợp'!$E$228:$R$232,MATCH($C21,'[1]Tổng hợp'!$E$214:$E$218,0),MATCH(E$16,'[1]Tổng hợp'!$E$214:$R$214,0))</f>
        <v>42000</v>
      </c>
    </row>
    <row r="22" spans="1:5" x14ac:dyDescent="0.25">
      <c r="A22" s="27"/>
      <c r="B22" s="27"/>
      <c r="C22" s="27"/>
      <c r="D22" s="27"/>
      <c r="E22" s="27"/>
    </row>
    <row r="23" spans="1:5" x14ac:dyDescent="0.25">
      <c r="A23" s="67" t="s">
        <v>15</v>
      </c>
      <c r="B23" s="67"/>
      <c r="C23" s="67"/>
      <c r="D23" s="67"/>
      <c r="E23" s="67"/>
    </row>
    <row r="24" spans="1:5" x14ac:dyDescent="0.25">
      <c r="A24" s="68" t="s">
        <v>18</v>
      </c>
      <c r="B24" s="68"/>
      <c r="C24" s="68"/>
      <c r="D24" s="68"/>
      <c r="E24" s="68"/>
    </row>
    <row r="25" spans="1:5" x14ac:dyDescent="0.25">
      <c r="A25" s="61" t="s">
        <v>14</v>
      </c>
      <c r="B25" s="61" t="s">
        <v>24</v>
      </c>
      <c r="C25" s="63" t="s">
        <v>23</v>
      </c>
      <c r="D25" s="63"/>
      <c r="E25" s="63"/>
    </row>
    <row r="26" spans="1:5" x14ac:dyDescent="0.25">
      <c r="A26" s="62"/>
      <c r="B26" s="62"/>
      <c r="C26" s="2" t="s">
        <v>4</v>
      </c>
      <c r="D26" s="2" t="s">
        <v>10</v>
      </c>
      <c r="E26" s="2" t="s">
        <v>11</v>
      </c>
    </row>
    <row r="27" spans="1:5" x14ac:dyDescent="0.25">
      <c r="A27" s="1">
        <f>MAX(A25)+1</f>
        <v>1</v>
      </c>
      <c r="B27" s="26" t="str">
        <f t="shared" ref="B27:B29" si="3">B11</f>
        <v>Thị trấn Na Sầm cũ</v>
      </c>
      <c r="C27" s="36">
        <f ca="1">INDEX('[1]Tổng hợp'!$E$228:$R$232,MATCH($C27,'[1]Tổng hợp'!$E$214:$E$218,0),MATCH(C$24,'[1]Tổng hợp'!$E$214:$R$214,0))</f>
        <v>51000</v>
      </c>
      <c r="D27" s="36">
        <f ca="1">INDEX('[1]Tổng hợp'!$E$228:$R$232,MATCH($C27,'[1]Tổng hợp'!$E$214:$E$218,0),MATCH(D$24,'[1]Tổng hợp'!$E$214:$R$214,0))</f>
        <v>46000</v>
      </c>
      <c r="E27" s="36">
        <f ca="1">INDEX('[1]Tổng hợp'!$E$228:$R$232,MATCH($C27,'[1]Tổng hợp'!$E$214:$E$218,0),MATCH(E$24,'[1]Tổng hợp'!$E$214:$R$214,0))</f>
        <v>41000</v>
      </c>
    </row>
    <row r="28" spans="1:5" x14ac:dyDescent="0.25">
      <c r="A28" s="1">
        <f t="shared" ref="A28:A29" si="4">MAX(A27)+1</f>
        <v>2</v>
      </c>
      <c r="B28" s="26" t="str">
        <f t="shared" si="3"/>
        <v>Xã Hoàng Việt cũ</v>
      </c>
      <c r="C28" s="36">
        <f ca="1">INDEX('[1]Tổng hợp'!$E$228:$R$232,MATCH($C28,'[1]Tổng hợp'!$E$214:$E$218,0),MATCH(C$24,'[1]Tổng hợp'!$E$214:$R$214,0))</f>
        <v>46000</v>
      </c>
      <c r="D28" s="36">
        <f ca="1">INDEX('[1]Tổng hợp'!$E$228:$R$232,MATCH($C28,'[1]Tổng hợp'!$E$214:$E$218,0),MATCH(D$24,'[1]Tổng hợp'!$E$214:$R$214,0))</f>
        <v>41000</v>
      </c>
      <c r="E28" s="36">
        <f ca="1">INDEX('[1]Tổng hợp'!$E$228:$R$232,MATCH($C28,'[1]Tổng hợp'!$E$214:$E$218,0),MATCH(E$24,'[1]Tổng hợp'!$E$214:$R$214,0))</f>
        <v>37000</v>
      </c>
    </row>
    <row r="29" spans="1:5" x14ac:dyDescent="0.25">
      <c r="A29" s="1">
        <f t="shared" si="4"/>
        <v>3</v>
      </c>
      <c r="B29" s="26" t="str">
        <f t="shared" si="3"/>
        <v>Xã Bắc Hùng cũ</v>
      </c>
      <c r="C29" s="36">
        <f ca="1">INDEX('[1]Tổng hợp'!$E$228:$R$232,MATCH($C29,'[1]Tổng hợp'!$E$214:$E$218,0),MATCH(C$24,'[1]Tổng hợp'!$E$214:$R$214,0))</f>
        <v>46000</v>
      </c>
      <c r="D29" s="36">
        <f ca="1">INDEX('[1]Tổng hợp'!$E$228:$R$232,MATCH($C29,'[1]Tổng hợp'!$E$214:$E$218,0),MATCH(D$24,'[1]Tổng hợp'!$E$214:$R$214,0))</f>
        <v>41000</v>
      </c>
      <c r="E29" s="36">
        <f ca="1">INDEX('[1]Tổng hợp'!$E$228:$R$232,MATCH($C29,'[1]Tổng hợp'!$E$214:$E$218,0),MATCH(E$24,'[1]Tổng hợp'!$E$214:$R$214,0))</f>
        <v>37000</v>
      </c>
    </row>
    <row r="30" spans="1:5" x14ac:dyDescent="0.25">
      <c r="A30" s="27"/>
      <c r="B30" s="27"/>
      <c r="C30" s="27"/>
      <c r="D30" s="27"/>
      <c r="E30" s="27"/>
    </row>
    <row r="31" spans="1:5" x14ac:dyDescent="0.25">
      <c r="A31" s="67" t="s">
        <v>16</v>
      </c>
      <c r="B31" s="67"/>
      <c r="C31" s="67"/>
      <c r="D31" s="67"/>
      <c r="E31" s="67"/>
    </row>
    <row r="32" spans="1:5" x14ac:dyDescent="0.25">
      <c r="A32" s="68" t="s">
        <v>18</v>
      </c>
      <c r="B32" s="68"/>
      <c r="C32" s="68"/>
      <c r="D32" s="68"/>
      <c r="E32" s="68"/>
    </row>
    <row r="33" spans="1:5" x14ac:dyDescent="0.25">
      <c r="A33" s="61" t="s">
        <v>14</v>
      </c>
      <c r="B33" s="61" t="s">
        <v>24</v>
      </c>
      <c r="C33" s="63" t="s">
        <v>23</v>
      </c>
      <c r="D33" s="63"/>
      <c r="E33" s="63"/>
    </row>
    <row r="34" spans="1:5" x14ac:dyDescent="0.25">
      <c r="A34" s="62"/>
      <c r="B34" s="62"/>
      <c r="C34" s="2" t="s">
        <v>4</v>
      </c>
      <c r="D34" s="2" t="s">
        <v>10</v>
      </c>
      <c r="E34" s="2" t="s">
        <v>11</v>
      </c>
    </row>
    <row r="35" spans="1:5" x14ac:dyDescent="0.25">
      <c r="A35" s="1">
        <f>MAX(A33)+1</f>
        <v>1</v>
      </c>
      <c r="B35" s="26" t="str">
        <f t="shared" ref="B35:B37" si="5">B11</f>
        <v>Thị trấn Na Sầm cũ</v>
      </c>
      <c r="C35" s="36">
        <f ca="1">INDEX('[1]Tổng hợp'!$E$228:$R$232,MATCH($C35,'[1]Tổng hợp'!$E$214:$E$218,0),MATCH(C$32,'[1]Tổng hợp'!$E$214:$R$214,0))</f>
        <v>42000</v>
      </c>
      <c r="D35" s="36">
        <f ca="1">INDEX('[1]Tổng hợp'!$E$228:$R$232,MATCH($C35,'[1]Tổng hợp'!$E$214:$E$218,0),MATCH(D$32,'[1]Tổng hợp'!$E$214:$R$214,0))</f>
        <v>38000</v>
      </c>
      <c r="E35" s="36">
        <f ca="1">INDEX('[1]Tổng hợp'!$E$228:$R$232,MATCH($C35,'[1]Tổng hợp'!$E$214:$E$218,0),MATCH(E$32,'[1]Tổng hợp'!$E$214:$R$214,0))</f>
        <v>34000</v>
      </c>
    </row>
    <row r="36" spans="1:5" x14ac:dyDescent="0.25">
      <c r="A36" s="1">
        <f t="shared" ref="A36:A37" si="6">MAX(A35)+1</f>
        <v>2</v>
      </c>
      <c r="B36" s="26" t="str">
        <f t="shared" si="5"/>
        <v>Xã Hoàng Việt cũ</v>
      </c>
      <c r="C36" s="36">
        <f ca="1">INDEX('[1]Tổng hợp'!$E$228:$R$232,MATCH($C36,'[1]Tổng hợp'!$E$214:$E$218,0),MATCH(C$32,'[1]Tổng hợp'!$E$214:$R$214,0))</f>
        <v>39000</v>
      </c>
      <c r="D36" s="36">
        <f ca="1">INDEX('[1]Tổng hợp'!$E$228:$R$232,MATCH($C36,'[1]Tổng hợp'!$E$214:$E$218,0),MATCH(D$32,'[1]Tổng hợp'!$E$214:$R$214,0))</f>
        <v>35000</v>
      </c>
      <c r="E36" s="36">
        <f ca="1">INDEX('[1]Tổng hợp'!$E$228:$R$232,MATCH($C36,'[1]Tổng hợp'!$E$214:$E$218,0),MATCH(E$32,'[1]Tổng hợp'!$E$214:$R$214,0))</f>
        <v>31000</v>
      </c>
    </row>
    <row r="37" spans="1:5" x14ac:dyDescent="0.25">
      <c r="A37" s="1">
        <f t="shared" si="6"/>
        <v>3</v>
      </c>
      <c r="B37" s="26" t="str">
        <f t="shared" si="5"/>
        <v>Xã Bắc Hùng cũ</v>
      </c>
      <c r="C37" s="36">
        <f ca="1">INDEX('[1]Tổng hợp'!$E$228:$R$232,MATCH($C37,'[1]Tổng hợp'!$E$214:$E$218,0),MATCH(C$32,'[1]Tổng hợp'!$E$214:$R$214,0))</f>
        <v>39000</v>
      </c>
      <c r="D37" s="36">
        <f ca="1">INDEX('[1]Tổng hợp'!$E$228:$R$232,MATCH($C37,'[1]Tổng hợp'!$E$214:$E$218,0),MATCH(D$32,'[1]Tổng hợp'!$E$214:$R$214,0))</f>
        <v>35000</v>
      </c>
      <c r="E37" s="36">
        <f ca="1">INDEX('[1]Tổng hợp'!$E$228:$R$232,MATCH($C37,'[1]Tổng hợp'!$E$214:$E$218,0),MATCH(E$32,'[1]Tổng hợp'!$E$214:$R$214,0))</f>
        <v>31000</v>
      </c>
    </row>
    <row r="38" spans="1:5" x14ac:dyDescent="0.25">
      <c r="A38" s="27"/>
      <c r="B38" s="27"/>
      <c r="C38" s="27"/>
      <c r="D38" s="27"/>
      <c r="E38" s="27"/>
    </row>
    <row r="39" spans="1:5" x14ac:dyDescent="0.25">
      <c r="A39" s="67" t="s">
        <v>17</v>
      </c>
      <c r="B39" s="67"/>
      <c r="C39" s="67"/>
      <c r="D39" s="67"/>
      <c r="E39" s="67"/>
    </row>
    <row r="40" spans="1:5" x14ac:dyDescent="0.25">
      <c r="A40" s="69" t="s">
        <v>18</v>
      </c>
      <c r="B40" s="69"/>
      <c r="C40" s="69"/>
      <c r="D40" s="69"/>
      <c r="E40" s="69"/>
    </row>
    <row r="41" spans="1:5" ht="31.5" x14ac:dyDescent="0.25">
      <c r="A41" s="2" t="s">
        <v>14</v>
      </c>
      <c r="B41" s="24" t="s">
        <v>24</v>
      </c>
      <c r="C41" s="63" t="s">
        <v>23</v>
      </c>
      <c r="D41" s="63"/>
      <c r="E41" s="63"/>
    </row>
    <row r="42" spans="1:5" x14ac:dyDescent="0.25">
      <c r="A42" s="1">
        <f>MAX(A41)+1</f>
        <v>1</v>
      </c>
      <c r="B42" s="26" t="str">
        <f>B11</f>
        <v>Thị trấn Na Sầm cũ</v>
      </c>
      <c r="C42" s="64">
        <v>11000</v>
      </c>
      <c r="D42" s="65"/>
      <c r="E42" s="66"/>
    </row>
    <row r="43" spans="1:5" x14ac:dyDescent="0.25">
      <c r="A43" s="1">
        <f t="shared" ref="A43:A44" si="7">MAX(A42)+1</f>
        <v>2</v>
      </c>
      <c r="B43" s="26" t="str">
        <f>B12</f>
        <v>Xã Hoàng Việt cũ</v>
      </c>
      <c r="C43" s="64">
        <v>8000</v>
      </c>
      <c r="D43" s="65"/>
      <c r="E43" s="66"/>
    </row>
    <row r="44" spans="1:5" x14ac:dyDescent="0.25">
      <c r="A44" s="1">
        <f t="shared" si="7"/>
        <v>3</v>
      </c>
      <c r="B44" s="26" t="str">
        <f>B13</f>
        <v>Xã Bắc Hùng cũ</v>
      </c>
      <c r="C44" s="64">
        <v>8000</v>
      </c>
      <c r="D44" s="65"/>
      <c r="E44" s="66"/>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28.1. Đất ở tại đô thị </vt:lpstr>
      <vt:lpstr>28.2. Đất ở tại nông thôn</vt:lpstr>
      <vt:lpstr>28.3. Đất TMDV tại đô thị</vt:lpstr>
      <vt:lpstr>28.4. Đất TMDV tại nông thôn</vt:lpstr>
      <vt:lpstr>28.5. Đất SXPNN tại đô thị</vt:lpstr>
      <vt:lpstr>28.6. Đất SXPNN tại nông thôn</vt:lpstr>
      <vt:lpstr>28.7. Đất NN</vt:lpstr>
      <vt:lpstr>'28.1. Đất ở tại đô thị '!Print_Titles</vt:lpstr>
      <vt:lpstr>'28.2. Đất ở tại nông thôn'!Print_Titles</vt:lpstr>
      <vt:lpstr>'28.3. Đất TMDV tại đô thị'!Print_Titles</vt:lpstr>
      <vt:lpstr>'28.4. Đất TMDV tại nông thôn'!Print_Titles</vt:lpstr>
      <vt:lpstr>'28.5. Đất SXPNN tại đô thị'!Print_Titles</vt:lpstr>
      <vt:lpstr>'28.6. Đất SXPNN tại nông thôn'!Print_Titles</vt:lpstr>
      <vt:lpstr>'28.1. Đất ở tại đô thị '!Vùng_In</vt:lpstr>
      <vt:lpstr>'28.2. Đất ở tại nông thôn'!Vùng_In</vt:lpstr>
      <vt:lpstr>'28.3. Đất TMDV tại đô thị'!Vùng_In</vt:lpstr>
      <vt:lpstr>'28.4. Đất TMDV tại nông thôn'!Vùng_In</vt:lpstr>
      <vt:lpstr>'28.5. Đất SXPNN tại đô thị'!Vùng_In</vt:lpstr>
      <vt:lpstr>'28.6. Đất SXPNN tại nông thôn'!Vùng_In</vt:lpstr>
      <vt:lpstr>'28.7.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2025-08-31T08:47:32Z</dcterms:modified>
</cp:coreProperties>
</file>